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0" windowWidth="15195" windowHeight="7680" tabRatio="929" activeTab="0"/>
  </bookViews>
  <sheets>
    <sheet name="UO-BC-2013" sheetId="1" r:id="rId1"/>
    <sheet name="P-08" sheetId="2" r:id="rId2"/>
    <sheet name="P-18" sheetId="3" r:id="rId3"/>
    <sheet name="P-19" sheetId="4" r:id="rId4"/>
    <sheet name="P-26" sheetId="5" r:id="rId5"/>
    <sheet name="P-27" sheetId="6" r:id="rId6"/>
    <sheet name="P-31" sheetId="7" r:id="rId7"/>
    <sheet name="P-32" sheetId="8" r:id="rId8"/>
    <sheet name="P-33" sheetId="9" r:id="rId9"/>
    <sheet name="P-35" sheetId="10" r:id="rId10"/>
    <sheet name="P-37" sheetId="11" r:id="rId11"/>
    <sheet name="P-47" sheetId="12" r:id="rId12"/>
    <sheet name="P-63" sheetId="13" r:id="rId13"/>
    <sheet name="P-65 (SS-06)" sheetId="14" r:id="rId14"/>
    <sheet name="PGP-1" sheetId="15" r:id="rId15"/>
    <sheet name="PNA-1" sheetId="16" r:id="rId16"/>
    <sheet name="PNA-2" sheetId="17" r:id="rId17"/>
    <sheet name="PCH-1" sheetId="18" r:id="rId18"/>
    <sheet name="PCH-2" sheetId="19" r:id="rId19"/>
    <sheet name="PCE-1" sheetId="20" r:id="rId20"/>
    <sheet name="PPM-1" sheetId="21" r:id="rId21"/>
    <sheet name="PPG-1" sheetId="22" r:id="rId22"/>
    <sheet name="FPSO RJ" sheetId="23" r:id="rId23"/>
    <sheet name="P-20" sheetId="24" r:id="rId24"/>
    <sheet name="FPSO-RO" sheetId="25" r:id="rId25"/>
  </sheets>
  <definedNames>
    <definedName name="_xlnm.Print_Area" localSheetId="0">'UO-BC-2013'!$A$1:$O$47</definedName>
  </definedNames>
  <calcPr fullCalcOnLoad="1"/>
</workbook>
</file>

<file path=xl/sharedStrings.xml><?xml version="1.0" encoding="utf-8"?>
<sst xmlns="http://schemas.openxmlformats.org/spreadsheetml/2006/main" count="3076" uniqueCount="239">
  <si>
    <t>Data</t>
  </si>
  <si>
    <t>MÉDIA MENSAL</t>
  </si>
  <si>
    <t>MÁXIMO DIÁRIO</t>
  </si>
  <si>
    <t>MÍNIMO DIÁRIO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</si>
  <si>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</si>
  <si>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</si>
  <si>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</si>
  <si>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</si>
  <si>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</si>
  <si>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</si>
  <si>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</si>
  <si>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</si>
  <si>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</si>
  <si>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</si>
  <si>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</si>
  <si>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</si>
  <si>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Diários acima de 42</t>
  </si>
  <si>
    <t>Total</t>
  </si>
  <si>
    <t>FPSO ESPF</t>
  </si>
  <si>
    <t>média diária annual</t>
  </si>
  <si>
    <t>média mensal anual</t>
  </si>
  <si>
    <t>P-08</t>
  </si>
  <si>
    <t>P-27</t>
  </si>
  <si>
    <t>P-18</t>
  </si>
  <si>
    <t>P-32</t>
  </si>
  <si>
    <t>P-47</t>
  </si>
  <si>
    <t>P-26</t>
  </si>
  <si>
    <t>P-31</t>
  </si>
  <si>
    <t>P-33</t>
  </si>
  <si>
    <t>P-35</t>
  </si>
  <si>
    <t>PCH-1</t>
  </si>
  <si>
    <t>PCH-2</t>
  </si>
  <si>
    <t>PNA-1</t>
  </si>
  <si>
    <t>PNA-2</t>
  </si>
  <si>
    <t>PGP-1</t>
  </si>
  <si>
    <t>PPG-1</t>
  </si>
  <si>
    <t>Os espaços não preenchidos representam ausência de resultados, seja por não ter ocorrido descarte no dia em questão, seja por problemas logísticos na amostragem.</t>
  </si>
  <si>
    <t>mar-A</t>
  </si>
  <si>
    <t>mar -B</t>
  </si>
  <si>
    <t>abr-A</t>
  </si>
  <si>
    <t>abr -B</t>
  </si>
  <si>
    <t>mai-A</t>
  </si>
  <si>
    <t>mai -B</t>
  </si>
  <si>
    <t>jun-A</t>
  </si>
  <si>
    <t>jun-B</t>
  </si>
  <si>
    <t>jul-B</t>
  </si>
  <si>
    <t xml:space="preserve">Legenda </t>
  </si>
  <si>
    <t xml:space="preserve">A = Flotador Horizontal </t>
  </si>
  <si>
    <t>B = V 521</t>
  </si>
  <si>
    <t>jan-A</t>
  </si>
  <si>
    <t>jul-A</t>
  </si>
  <si>
    <t>fev-A</t>
  </si>
  <si>
    <t xml:space="preserve">jan-B </t>
  </si>
  <si>
    <t>fev-B</t>
  </si>
  <si>
    <t>ago-A</t>
  </si>
  <si>
    <t>ago-B</t>
  </si>
  <si>
    <t>set-A</t>
  </si>
  <si>
    <t>set-B</t>
  </si>
  <si>
    <t>out-A</t>
  </si>
  <si>
    <t>out-B</t>
  </si>
  <si>
    <t>nov-A</t>
  </si>
  <si>
    <t>nov-B</t>
  </si>
  <si>
    <t>dez-A</t>
  </si>
  <si>
    <t>dez-B</t>
  </si>
  <si>
    <t>mai-B</t>
  </si>
  <si>
    <t>FPSO RJ</t>
  </si>
  <si>
    <t>PPM-1</t>
  </si>
  <si>
    <t>P-19</t>
  </si>
  <si>
    <t>jan-B</t>
  </si>
  <si>
    <t>mar-B</t>
  </si>
  <si>
    <t>abr-B</t>
  </si>
  <si>
    <t>&lt;5</t>
  </si>
  <si>
    <t>Médias mensais acima de 20</t>
  </si>
  <si>
    <t>Médias mensais acima de 29</t>
  </si>
  <si>
    <t>Resultados diários</t>
  </si>
  <si>
    <t>máximos diários</t>
  </si>
  <si>
    <t>FPSO-RO</t>
  </si>
  <si>
    <t>PCE-1</t>
  </si>
  <si>
    <t>DF</t>
  </si>
  <si>
    <t>Média mensal da UO</t>
  </si>
  <si>
    <t>Total&gt;20</t>
  </si>
  <si>
    <t>Total &gt;20</t>
  </si>
  <si>
    <t>Total &gt; 29</t>
  </si>
  <si>
    <t>Total &gt; 42</t>
  </si>
  <si>
    <t>Máximos diários</t>
  </si>
  <si>
    <t>Maiores médias mensais</t>
  </si>
  <si>
    <t>P-20</t>
  </si>
  <si>
    <t>P-65 (SS-06)</t>
  </si>
  <si>
    <t>X</t>
  </si>
  <si>
    <t>jan - SLOPE BE</t>
  </si>
  <si>
    <t>jan - DEGASSER</t>
  </si>
  <si>
    <t>fev - SLOPE BE</t>
  </si>
  <si>
    <t>fev - DEGASSER</t>
  </si>
  <si>
    <t>mar - SLOPE BE</t>
  </si>
  <si>
    <t>mar - DEGASSER</t>
  </si>
  <si>
    <t>abr - SLOPE BE</t>
  </si>
  <si>
    <t>abr - DEGASSER</t>
  </si>
  <si>
    <t>mai - SLOPE BE</t>
  </si>
  <si>
    <t>mai - DEGASSER</t>
  </si>
  <si>
    <t>jun - SLOPE BE</t>
  </si>
  <si>
    <t>jun - DEGASSER</t>
  </si>
  <si>
    <t>jul - SLOPE BE</t>
  </si>
  <si>
    <t>jul - DEGASSER</t>
  </si>
  <si>
    <t>ago - SLOPE BE</t>
  </si>
  <si>
    <t>ago - DEGASSER</t>
  </si>
  <si>
    <t>set - SLOPE BE</t>
  </si>
  <si>
    <t>set - DEGASSER</t>
  </si>
  <si>
    <t>out - SLOPE BE</t>
  </si>
  <si>
    <t>out - DEGASSER</t>
  </si>
  <si>
    <t>nov - SLOPE BE</t>
  </si>
  <si>
    <t>nov - DEGASSER</t>
  </si>
  <si>
    <t>dez - SLOPE BE</t>
  </si>
  <si>
    <t>dez - DEGASSER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</si>
  <si>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</si>
  <si>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</si>
  <si>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</si>
  <si>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</si>
  <si>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</si>
  <si>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</si>
  <si>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</si>
  <si>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&lt;4</t>
  </si>
  <si>
    <t>abr - CAISSON</t>
  </si>
  <si>
    <t>mai - CAISSON</t>
  </si>
  <si>
    <t>jun - CAISSON</t>
  </si>
  <si>
    <t>jul - CAISSON</t>
  </si>
  <si>
    <t>ago - CAISSON</t>
  </si>
  <si>
    <t>set - CAISSON</t>
  </si>
  <si>
    <t>out - CAISSON</t>
  </si>
  <si>
    <t>nov - CAISSON</t>
  </si>
  <si>
    <t>dez - CAISSON</t>
  </si>
  <si>
    <t>P-65</t>
  </si>
  <si>
    <t>Médias mensais acima de 23</t>
  </si>
  <si>
    <t>Médias mensais acima de 25</t>
  </si>
  <si>
    <t>Médias mensais acima de 27</t>
  </si>
  <si>
    <t>Menores médias mensais</t>
  </si>
  <si>
    <t>Número de resultados diários</t>
  </si>
  <si>
    <t>Número de médias mensais</t>
  </si>
  <si>
    <t>número de médias mensais</t>
  </si>
  <si>
    <t>Máxima diária no ano</t>
  </si>
  <si>
    <t>Máxima média mensal no ano</t>
  </si>
  <si>
    <t>jan - CAISSON</t>
  </si>
  <si>
    <t>fev - CAISSON</t>
  </si>
  <si>
    <t>mar - CAISSON</t>
  </si>
  <si>
    <t>jan-DEGASSER</t>
  </si>
  <si>
    <t>Média diária anual da UO</t>
  </si>
  <si>
    <t>Média mensal anual da UO</t>
  </si>
  <si>
    <t>Resultados diários acima de 42 mg/L</t>
  </si>
  <si>
    <t>Monitoramento Diário de TOG - P-20 - 2013</t>
  </si>
  <si>
    <t>Monitoramento Diário de TOG - FPSO-RO - 2013</t>
  </si>
  <si>
    <t>Monitoramento de TOG - FPSO RJ - 2013</t>
  </si>
  <si>
    <t>Monitoramento Diário de TOG - PCE-1 - 2013</t>
  </si>
  <si>
    <t>Monitoramento Diário de TOG - PPG-1 - 2013</t>
  </si>
  <si>
    <t>Monitoramento Diário de TOG - PCH-2 - 2013</t>
  </si>
  <si>
    <t>Monitoramento Diário de TOG - PCH-1 - 2013</t>
  </si>
  <si>
    <t>Monitoramento Diário de TOG - PNA-1 - 2013</t>
  </si>
  <si>
    <t>Monitoramento Diário de TOG - P-65 - 2013</t>
  </si>
  <si>
    <t>Monitoramento Diário de TOG - PGP-1 - 2013</t>
  </si>
  <si>
    <t>Monitoramento Diário de TOG - PPM-1 - 2013</t>
  </si>
  <si>
    <t>Monitoramento Diário de TOG - PNA-2 - 2013</t>
  </si>
  <si>
    <t>Monitoramento Diário de TOG - P-47 - 2013</t>
  </si>
  <si>
    <t>Monitoramento Diário de TOG - P-31 - 2013</t>
  </si>
  <si>
    <t>Monitoramento Diário de TOG - P-37 - 2013</t>
  </si>
  <si>
    <t>Monitoramento Diário de TOG - P-35 - 2013</t>
  </si>
  <si>
    <t>Monitoramento Diário de TOG - P-33 - 2013</t>
  </si>
  <si>
    <t>Monitoramento Diário de TOG - P-32 - 2013</t>
  </si>
  <si>
    <t>Monitoramento Diário de TOG - P-27 - 2013</t>
  </si>
  <si>
    <t>Monitoramento Diário de TOG - P-26 - 2013</t>
  </si>
  <si>
    <t>Monitoramento Diário de TOG - P-19 - 2013</t>
  </si>
  <si>
    <t>Monitoramento Diário de TOG - P-18 - 2013</t>
  </si>
  <si>
    <t>Monitoramento Diário de TOG - P-08 - 2013</t>
  </si>
  <si>
    <t>Monitoramento de TOG - UO-BC - 2013</t>
  </si>
  <si>
    <t xml:space="preserve">jan-FLOTADOR A </t>
  </si>
  <si>
    <t>jan-FLOTADOR B</t>
  </si>
  <si>
    <t xml:space="preserve">Fev
FLOTADOR A </t>
  </si>
  <si>
    <t>Fev
FLOTADOR B</t>
  </si>
  <si>
    <t>Fev
DEGASSER</t>
  </si>
  <si>
    <t xml:space="preserve">Mar-FLOTADOR A </t>
  </si>
  <si>
    <t>Mar-FLOTADOR B</t>
  </si>
  <si>
    <t>Mar-DEGASSER</t>
  </si>
  <si>
    <t xml:space="preserve">Abr-FLOTADOR A </t>
  </si>
  <si>
    <t>Abr-FLOTADOR B</t>
  </si>
  <si>
    <t>Abr-DEGASSER</t>
  </si>
  <si>
    <t xml:space="preserve">Mai-FLOTADOR A </t>
  </si>
  <si>
    <t>Mai-FLOTADOR B</t>
  </si>
  <si>
    <t>Mai-DEGASSER</t>
  </si>
  <si>
    <t xml:space="preserve">Jun-FLOTADOR A </t>
  </si>
  <si>
    <t>Jun-FLOTADOR B</t>
  </si>
  <si>
    <t>Jun-DEGASSER</t>
  </si>
  <si>
    <t xml:space="preserve">Jul-FLOTADOR A </t>
  </si>
  <si>
    <t>Jul-FLOTADOR B</t>
  </si>
  <si>
    <t>Jul-DEGASSER</t>
  </si>
  <si>
    <t xml:space="preserve">Ago-FLOTADOR A </t>
  </si>
  <si>
    <t>Ago-FLOTADOR B</t>
  </si>
  <si>
    <t>Ago-DEGASSER</t>
  </si>
  <si>
    <t xml:space="preserve">Set-FLOTADOR A </t>
  </si>
  <si>
    <t>Set-FLOTADOR B</t>
  </si>
  <si>
    <t>Set-DEGASSER</t>
  </si>
  <si>
    <t xml:space="preserve">Out-FLOTADOR A </t>
  </si>
  <si>
    <t>Out-FLOTADOR B</t>
  </si>
  <si>
    <t>Out-DEGASSER</t>
  </si>
  <si>
    <t xml:space="preserve">Nov-FLOTADOR A </t>
  </si>
  <si>
    <t>Nov-FLOTADOR B</t>
  </si>
  <si>
    <t>Nov-DEGASSER</t>
  </si>
  <si>
    <t xml:space="preserve">Dez-FLOTADOR A </t>
  </si>
  <si>
    <t>Dez-FLOTADOR B</t>
  </si>
  <si>
    <t>Dez-DEGASSER</t>
  </si>
  <si>
    <t>&lt;</t>
  </si>
  <si>
    <t>jan - caisson</t>
  </si>
  <si>
    <t>fev- caisson</t>
  </si>
  <si>
    <t>mar - caisson</t>
  </si>
  <si>
    <t>abr - caisson</t>
  </si>
  <si>
    <t>mai - caisson</t>
  </si>
  <si>
    <t>jun- caisson</t>
  </si>
  <si>
    <t>jul - caisson</t>
  </si>
  <si>
    <t>ago - caisson</t>
  </si>
  <si>
    <t>set - caisson</t>
  </si>
  <si>
    <t>out - caisson</t>
  </si>
  <si>
    <t>nov -  caisson</t>
  </si>
  <si>
    <t>dez - caisson</t>
  </si>
  <si>
    <t>jan - 
slope BE</t>
  </si>
  <si>
    <t>fev - 
slope BE</t>
  </si>
  <si>
    <t>abr - 
slope BE</t>
  </si>
  <si>
    <t>mar - 
slope BE</t>
  </si>
  <si>
    <t>mai - 
slope BE</t>
  </si>
  <si>
    <t>jun - 
slope BE</t>
  </si>
  <si>
    <t>jul - 
slope BE</t>
  </si>
  <si>
    <t>ago - 
slope BE</t>
  </si>
  <si>
    <t>set - 
slope BE</t>
  </si>
  <si>
    <t>out - 
slope BE</t>
  </si>
  <si>
    <t>nov - 
slope BE</t>
  </si>
  <si>
    <t>dex - 
slope BE</t>
  </si>
  <si>
    <t>P-37</t>
  </si>
  <si>
    <t>Monitoramento de TOG - P-63 - 2013</t>
  </si>
  <si>
    <t>P-63</t>
  </si>
  <si>
    <t>15        6</t>
  </si>
  <si>
    <t>15        9</t>
  </si>
  <si>
    <t>14      8</t>
  </si>
  <si>
    <t>18          6</t>
  </si>
  <si>
    <t>PP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</si>
</sst>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_(* #,##0.0_);_(* \(#,##0.0\);_(* &quot;-&quot;??_);_(@_)"/>
    <numFmt numFmtId="172" formatCode="0.000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36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 wrapText="1"/>
      <protection/>
    </xf>
    <xf numFmtId="1" fontId="0" fillId="34" borderId="10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wrapText="1"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1" fontId="0" fillId="33" borderId="0" xfId="0" applyNumberFormat="1" applyFill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/>
      <protection/>
    </xf>
    <xf numFmtId="1" fontId="0" fillId="33" borderId="12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" fontId="0" fillId="33" borderId="0" xfId="0" applyNumberFormat="1" applyFont="1" applyFill="1" applyBorder="1" applyAlignment="1" applyProtection="1">
      <alignment horizontal="center" vertical="center" wrapText="1"/>
      <protection/>
    </xf>
    <xf numFmtId="1" fontId="0" fillId="33" borderId="0" xfId="0" applyNumberFormat="1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33" borderId="0" xfId="0" applyNumberForma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/>
    </xf>
    <xf numFmtId="10" fontId="0" fillId="33" borderId="0" xfId="0" applyNumberForma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170" fontId="0" fillId="33" borderId="10" xfId="0" applyNumberFormat="1" applyFont="1" applyFill="1" applyBorder="1" applyAlignment="1" applyProtection="1">
      <alignment horizontal="center"/>
      <protection/>
    </xf>
    <xf numFmtId="170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left"/>
      <protection/>
    </xf>
    <xf numFmtId="1" fontId="0" fillId="33" borderId="19" xfId="0" applyNumberFormat="1" applyFill="1" applyBorder="1" applyAlignment="1" applyProtection="1">
      <alignment horizontal="center"/>
      <protection/>
    </xf>
    <xf numFmtId="1" fontId="0" fillId="36" borderId="14" xfId="0" applyNumberFormat="1" applyFill="1" applyBorder="1" applyAlignment="1" applyProtection="1">
      <alignment horizontal="center"/>
      <protection/>
    </xf>
    <xf numFmtId="1" fontId="0" fillId="36" borderId="20" xfId="0" applyNumberFormat="1" applyFill="1" applyBorder="1" applyAlignment="1" applyProtection="1">
      <alignment horizontal="center"/>
      <protection/>
    </xf>
    <xf numFmtId="1" fontId="0" fillId="36" borderId="21" xfId="0" applyNumberFormat="1" applyFill="1" applyBorder="1" applyAlignment="1" applyProtection="1">
      <alignment horizontal="center"/>
      <protection/>
    </xf>
    <xf numFmtId="1" fontId="0" fillId="36" borderId="17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170" fontId="0" fillId="33" borderId="12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" fontId="0" fillId="33" borderId="0" xfId="0" applyNumberForma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left"/>
      <protection/>
    </xf>
    <xf numFmtId="0" fontId="0" fillId="37" borderId="10" xfId="0" applyFill="1" applyBorder="1" applyAlignment="1" applyProtection="1">
      <alignment horizontal="center"/>
      <protection/>
    </xf>
    <xf numFmtId="1" fontId="0" fillId="37" borderId="10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1" fontId="0" fillId="33" borderId="13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3" borderId="2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3"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 patternType="solid"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ont>
        <color indexed="42"/>
      </font>
    </dxf>
    <dxf>
      <font>
        <color indexed="9"/>
      </font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ont>
        <color theme="0"/>
      </font>
    </dxf>
    <dxf>
      <fill>
        <patternFill>
          <bgColor indexed="13"/>
        </patternFill>
      </fill>
    </dxf>
    <dxf>
      <font>
        <color indexed="8"/>
      </font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 patternType="solid">
          <bgColor indexed="51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ont>
        <color indexed="42"/>
      </font>
    </dxf>
    <dxf>
      <font>
        <b val="0"/>
        <i val="0"/>
        <color indexed="8"/>
      </font>
      <fill>
        <patternFill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 patternType="solid"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ont>
        <color indexed="42"/>
      </font>
    </dxf>
    <dxf>
      <font>
        <color indexed="9"/>
      </font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8"/>
      </font>
      <fill>
        <patternFill patternType="solid">
          <bgColor indexed="51"/>
        </patternFill>
      </fill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 patternType="solid">
          <bgColor indexed="51"/>
        </patternFill>
      </fill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3"/>
        </patternFill>
      </fill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8"/>
      </font>
      <fill>
        <patternFill patternType="solid">
          <bgColor indexed="51"/>
        </patternFill>
      </fill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lor indexed="8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42"/>
      </font>
    </dxf>
    <dxf>
      <font>
        <name val="Cambria"/>
        <color theme="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  <fill>
        <patternFill patternType="none">
          <bgColor indexed="65"/>
        </patternFill>
      </fill>
    </dxf>
    <dxf>
      <font>
        <name val="Cambria"/>
        <color theme="0"/>
      </font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ont>
        <b val="0"/>
        <i val="0"/>
        <color auto="1"/>
      </font>
      <fill>
        <patternFill>
          <bgColor indexed="13"/>
        </patternFill>
      </fill>
    </dxf>
    <dxf>
      <font>
        <color theme="0"/>
      </font>
    </dxf>
    <dxf>
      <fill>
        <patternFill>
          <bgColor indexed="13"/>
        </patternFill>
      </fill>
    </dxf>
    <dxf>
      <font>
        <b val="0"/>
        <i val="0"/>
        <color auto="1"/>
      </font>
      <fill>
        <patternFill>
          <bgColor indexed="51"/>
        </patternFill>
      </fill>
    </dxf>
    <dxf>
      <font>
        <color theme="0"/>
      </font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9"/>
      </font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114300</xdr:rowOff>
    </xdr:from>
    <xdr:to>
      <xdr:col>11</xdr:col>
      <xdr:colOff>19050</xdr:colOff>
      <xdr:row>21</xdr:row>
      <xdr:rowOff>104775</xdr:rowOff>
    </xdr:to>
    <xdr:sp>
      <xdr:nvSpPr>
        <xdr:cNvPr id="1" name="Text Box 93"/>
        <xdr:cNvSpPr txBox="1">
          <a:spLocks noChangeArrowheads="1"/>
        </xdr:cNvSpPr>
      </xdr:nvSpPr>
      <xdr:spPr>
        <a:xfrm>
          <a:off x="1438275" y="2876550"/>
          <a:ext cx="50006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 DESCARTA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18</xdr:row>
      <xdr:rowOff>9525</xdr:rowOff>
    </xdr:from>
    <xdr:to>
      <xdr:col>10</xdr:col>
      <xdr:colOff>533400</xdr:colOff>
      <xdr:row>22</xdr:row>
      <xdr:rowOff>0</xdr:rowOff>
    </xdr:to>
    <xdr:sp>
      <xdr:nvSpPr>
        <xdr:cNvPr id="1" name="Text Box 93"/>
        <xdr:cNvSpPr txBox="1">
          <a:spLocks noChangeArrowheads="1"/>
        </xdr:cNvSpPr>
      </xdr:nvSpPr>
      <xdr:spPr>
        <a:xfrm>
          <a:off x="2190750" y="2962275"/>
          <a:ext cx="5057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FORA DE OPERAÇÃO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2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"/>
    </sheetView>
  </sheetViews>
  <sheetFormatPr defaultColWidth="9.140625" defaultRowHeight="12.75"/>
  <cols>
    <col min="1" max="1" width="3.140625" style="7" customWidth="1"/>
    <col min="2" max="2" width="31.57421875" style="37" customWidth="1"/>
    <col min="3" max="14" width="7.7109375" style="7" customWidth="1"/>
    <col min="15" max="15" width="9.140625" style="7" customWidth="1"/>
    <col min="16" max="16" width="22.28125" style="7" bestFit="1" customWidth="1"/>
    <col min="17" max="17" width="23.8515625" style="7" bestFit="1" customWidth="1"/>
    <col min="18" max="16384" width="9.140625" style="7" customWidth="1"/>
  </cols>
  <sheetData>
    <row r="2" spans="2:17" ht="15.75">
      <c r="B2" s="42" t="s">
        <v>170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2.75">
      <c r="B3" s="4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2.75">
      <c r="B4" s="40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17</v>
      </c>
      <c r="P4" s="2"/>
      <c r="Q4" s="2"/>
    </row>
    <row r="5" spans="2:17" ht="12.75">
      <c r="B5" s="1" t="s">
        <v>16</v>
      </c>
      <c r="C5" s="12">
        <f>'P-08'!B40+'P-18'!B40+'P-19'!B40+'P-26'!B40+'P-27'!B40+SUM('P-31'!B40:C40)+'P-32'!B40+'P-33'!B40+'P-35'!B40+SUM('P-37'!B40:C40)+SUM('P-47'!B40:C40)+'P-63'!B40+'P-65 (SS-06)'!B40+SUM('PGP-1'!B40:C40)+'PNA-1'!B40+SUM('PNA-2'!B40:C40)+'PCH-1'!B40+'PCH-2'!B40+'PPG-1'!B40+'PCE-1'!B40+SUM('PPM-1'!B40:C40)+'FPSO RJ'!B40+'P-20'!B39+'FPSO-RO'!B40</f>
        <v>0</v>
      </c>
      <c r="D5" s="12">
        <f>'P-08'!C40+'P-18'!C40+'P-19'!C40+'P-26'!C40+'P-27'!C40+SUM('P-31'!D40:E40)+'P-32'!C40+'P-33'!C40+'P-35'!C40+SUM('P-37'!D40:E40)+SUM('P-47'!D40:E40)+'P-63'!C40+'P-65 (SS-06)'!C40+SUM('PGP-1'!D40:E40)+'PNA-1'!C40+SUM('PNA-2'!E40:G40)+'PCH-1'!C40+'PCH-2'!C40+'PPG-1'!C40+'PCE-1'!C40+SUM('PPM-1'!D40:E40)+'FPSO RJ'!C40+'P-20'!C39+'FPSO-RO'!C40</f>
        <v>4</v>
      </c>
      <c r="E5" s="12">
        <f>'P-08'!D40+'P-18'!D40+'P-19'!D40+'P-26'!D40+'P-27'!D40+SUM('P-31'!F40:G40)+'P-32'!D40+'P-33'!D40+'P-35'!D40+SUM('P-37'!F40:G40)+SUM('P-47'!F40:G40)+'P-63'!D40+'P-65 (SS-06)'!D40+SUM('PGP-1'!E40:F40)+'PNA-1'!D40+SUM('PNA-2'!H40:J40)+'PCH-1'!D40+'PCH-2'!D40+'PPG-1'!D40+'PCE-1'!D40+SUM('PPM-1'!F40:G40)+'FPSO RJ'!D40+'P-20'!D39+'FPSO-RO'!D40</f>
        <v>4</v>
      </c>
      <c r="F5" s="12">
        <f>'P-08'!E40+'P-18'!E40+'P-19'!E40+'P-26'!E40+'P-27'!E40+SUM('P-31'!I40:J40)+'P-32'!E40+'P-33'!E40+'P-35'!E40+SUM('P-37'!I40:J40)+SUM('P-47'!G40:H40)+'P-63'!E40+'P-65 (SS-06)'!E40+SUM('PGP-1'!I40:J40)+'PNA-1'!E40+SUM('PNA-2'!K40:M40)+'PCH-1'!E40+'PCH-2'!E40+'PPG-1'!E40+'PCE-1'!E40+SUM('PPM-1'!I40:J40)+'FPSO RJ'!E40+'P-20'!E39+'FPSO-RO'!E40</f>
        <v>0</v>
      </c>
      <c r="G5" s="12">
        <f>'P-08'!F40+'P-18'!F40+'P-19'!F40+'P-26'!F40+'P-27'!F40+SUM('P-31'!K40:L40)+'P-32'!F40+'P-33'!F40+'P-35'!F40+SUM('P-37'!K40:L40)+SUM('P-47'!K40:L40)+'P-63'!F40+'P-65 (SS-06)'!F40+SUM('PGP-1'!K40:L40)+'PNA-1'!F40+SUM('PNA-2'!N40:P40)+'PCH-1'!F40+'PCH-2'!F40+'PPG-1'!F40+'PCE-1'!F40+SUM('PPM-1'!K40:L40)+'FPSO RJ'!F40+'P-20'!F39+'FPSO-RO'!F40</f>
        <v>1</v>
      </c>
      <c r="H5" s="12">
        <f>'P-08'!G40+'P-18'!G40+'P-19'!G40+'P-26'!G40+'P-27'!G40+SUM('P-31'!L40:M40)+'P-32'!G40+'P-33'!G40+'P-35'!G40+SUM('P-37'!L40:M40)+SUM('P-47'!L40:M40)+'P-63'!G40+'P-65 (SS-06)'!G40+SUM('PGP-1'!L40:M40)+'PNA-1'!G40+SUM('PNA-2'!Q40:S40)+'PCH-1'!G40+'PCH-2'!G40+'PPG-1'!G40+'PCE-1'!G40+SUM('PPM-1'!L40:M40)+'FPSO RJ'!G40+'P-20'!G39+'FPSO-RO'!G40</f>
        <v>0</v>
      </c>
      <c r="I5" s="12">
        <f>'P-08'!H40+'P-18'!H40+'P-19'!H40+'P-26'!H40+'P-27'!H40+SUM('P-31'!N40:O40)+'P-32'!H40+'P-33'!H40+'P-35'!H40+SUM('P-37'!N40:O40)+SUM('P-47'!N40:O40)+'P-63'!H40+'P-65 (SS-06)'!H40+SUM('PGP-1'!N40:O40)+'PNA-1'!H40+SUM('PNA-2'!T40:V40)+'PCH-1'!H40+'PCH-2'!H40+'PPG-1'!H40+'PCE-1'!H40+SUM('PPM-1'!N40:O40)+'FPSO RJ'!H40+'P-20'!H39+'FPSO-RO'!H40</f>
        <v>1</v>
      </c>
      <c r="J5" s="12">
        <f>'P-08'!I40+'P-18'!I40+'P-19'!I40+'P-26'!I40+'P-27'!I40+SUM('P-31'!P40:Q40)+'P-32'!I40+'P-33'!I40+'P-35'!I40+SUM('P-37'!P40:Q40)+SUM('P-47'!P40:Q40)+'P-63'!I40+'P-65 (SS-06)'!I40+SUM('PGP-1'!P40:Q40)+'PNA-1'!I40+SUM('PNA-2'!W40:Y40)+'PCH-1'!I40+'PCH-2'!I40+'PPG-1'!I40+'PCE-1'!I40+SUM('PPM-1'!P40:Q40)+'FPSO RJ'!I40+'P-20'!I39+'FPSO-RO'!I40</f>
        <v>0</v>
      </c>
      <c r="K5" s="12">
        <f>'P-08'!J40+'P-18'!J40+'P-19'!J40+'P-26'!J40+'P-27'!J40+SUM('P-31'!R40:S40)+'P-32'!J40+'P-33'!J40+'P-35'!J40+SUM('P-37'!R40:S40)+SUM('P-47'!R40:S40)+'P-63'!J40+'P-65 (SS-06)'!J40+SUM('PGP-1'!R40:S40)+'PNA-1'!J40+SUM('PNA-2'!Z40:AB40)+'PCH-1'!J40+'PCH-2'!J40+'PPG-1'!J40+'PCE-1'!J40+SUM('PPM-1'!R40:S40)+'FPSO RJ'!J40+'P-20'!J39+'FPSO-RO'!J40</f>
        <v>0</v>
      </c>
      <c r="L5" s="12">
        <f>'P-08'!K40+'P-18'!K40+'P-19'!K40+'P-26'!K40+'P-27'!K40+SUM('P-31'!T40:U40)+'P-32'!K40+'P-33'!K40+'P-35'!K40+SUM('P-37'!T40:U40)+SUM('P-47'!T40:U40)+'P-63'!K40+'P-65 (SS-06)'!K40+SUM('PGP-1'!T40:U40)+'PNA-1'!K40+SUM('PNA-2'!AC40:AE40)+'PCH-1'!K40+'PCH-2'!K40+'PPG-1'!K40+'PCE-1'!K40+SUM('PPM-1'!T40:U40)+'FPSO RJ'!K40+'P-20'!K39+'FPSO-RO'!K40</f>
        <v>0</v>
      </c>
      <c r="M5" s="12">
        <f>'P-08'!L40+'P-18'!L40+'P-19'!L40+'P-26'!L40+'P-27'!L40+SUM('P-31'!V40:W40)+'P-32'!L40+'P-33'!L40+'P-35'!L40+SUM('P-37'!V40:W40)+SUM('P-47'!V40:W40)+'P-63'!L40+'P-65 (SS-06)'!L40+SUM('PGP-1'!V40:W40)+'PNA-1'!L40+SUM('PNA-2'!AF40:AH40)+'PCH-1'!L40+'PCH-2'!L40+'PPG-1'!L40+'PCE-1'!L40+SUM('PPM-1'!V40:W40)+'FPSO RJ'!L40+'P-20'!L39+'FPSO-RO'!L40</f>
        <v>0</v>
      </c>
      <c r="N5" s="12">
        <f>'P-08'!M40+'P-18'!M40+'P-19'!M40+'P-26'!M40+'P-27'!M40+SUM('P-31'!X40:Y40)+'P-32'!M40+'P-33'!M40+'P-35'!M40+SUM('P-37'!X40:Y40)+SUM('P-47'!X40:Y40)+'P-63'!M40+'P-65 (SS-06)'!M40+SUM('PGP-1'!X40:Y40)+'PNA-1'!M40+SUM('PNA-2'!AI40:AK40)+'PCH-1'!M40+'PCH-2'!M40+'PPG-1'!M40+'PCE-1'!M40+SUM('PPM-1'!X40:Y40)+'FPSO RJ'!M40+'P-20'!M39+'FPSO-RO'!M40</f>
        <v>0</v>
      </c>
      <c r="O5" s="12">
        <f>SUM(C5:N5)</f>
        <v>10</v>
      </c>
      <c r="P5" s="75">
        <f>IF(ISERROR(O5/$O$14),0,O5/$O$14)</f>
        <v>0.002261420171867933</v>
      </c>
      <c r="Q5" s="2"/>
    </row>
    <row r="6" spans="2:17" ht="12.75">
      <c r="B6" s="87" t="s">
        <v>84</v>
      </c>
      <c r="C6" s="12">
        <f aca="true" t="shared" si="0" ref="C6:O6">C45</f>
        <v>28</v>
      </c>
      <c r="D6" s="12">
        <f t="shared" si="0"/>
        <v>28</v>
      </c>
      <c r="E6" s="12">
        <f t="shared" si="0"/>
        <v>28</v>
      </c>
      <c r="F6" s="12">
        <f t="shared" si="0"/>
        <v>120</v>
      </c>
      <c r="G6" s="12">
        <f t="shared" si="0"/>
        <v>87</v>
      </c>
      <c r="H6" s="12">
        <f t="shared" si="0"/>
        <v>35</v>
      </c>
      <c r="I6" s="12">
        <f t="shared" si="0"/>
        <v>47</v>
      </c>
      <c r="J6" s="12">
        <f t="shared" si="0"/>
        <v>38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75">
        <f aca="true" t="shared" si="1" ref="P6:P11">IF(ISERROR(O6/$O$14),0,O6/$O$14)</f>
        <v>0</v>
      </c>
      <c r="Q6" s="2"/>
    </row>
    <row r="7" spans="2:17" ht="12.75">
      <c r="B7" s="87" t="s">
        <v>72</v>
      </c>
      <c r="C7" s="12">
        <f aca="true" t="shared" si="2" ref="C7:N7">COUNTIF(C20:C43,"&gt;20")</f>
        <v>1</v>
      </c>
      <c r="D7" s="12">
        <f t="shared" si="2"/>
        <v>1</v>
      </c>
      <c r="E7" s="12">
        <f t="shared" si="2"/>
        <v>0</v>
      </c>
      <c r="F7" s="12">
        <f t="shared" si="2"/>
        <v>2</v>
      </c>
      <c r="G7" s="12">
        <f t="shared" si="2"/>
        <v>2</v>
      </c>
      <c r="H7" s="12">
        <f t="shared" si="2"/>
        <v>2</v>
      </c>
      <c r="I7" s="12">
        <f t="shared" si="2"/>
        <v>1</v>
      </c>
      <c r="J7" s="12">
        <f t="shared" si="2"/>
        <v>2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>SUM(C7:N7)</f>
        <v>11</v>
      </c>
      <c r="P7" s="75">
        <f t="shared" si="1"/>
        <v>0.0024875621890547263</v>
      </c>
      <c r="Q7" s="2"/>
    </row>
    <row r="8" spans="2:17" ht="12.75">
      <c r="B8" s="87" t="s">
        <v>131</v>
      </c>
      <c r="C8" s="12">
        <f aca="true" t="shared" si="3" ref="C8:N8">COUNTIF(C20:C43,"&gt;23")</f>
        <v>0</v>
      </c>
      <c r="D8" s="12">
        <f t="shared" si="3"/>
        <v>0</v>
      </c>
      <c r="E8" s="12">
        <f t="shared" si="3"/>
        <v>0</v>
      </c>
      <c r="F8" s="12">
        <f t="shared" si="3"/>
        <v>2</v>
      </c>
      <c r="G8" s="12">
        <f t="shared" si="3"/>
        <v>0</v>
      </c>
      <c r="H8" s="12">
        <f t="shared" si="3"/>
        <v>0</v>
      </c>
      <c r="I8" s="12">
        <f t="shared" si="3"/>
        <v>0</v>
      </c>
      <c r="J8" s="12">
        <f t="shared" si="3"/>
        <v>1</v>
      </c>
      <c r="K8" s="12">
        <f t="shared" si="3"/>
        <v>0</v>
      </c>
      <c r="L8" s="12">
        <f t="shared" si="3"/>
        <v>0</v>
      </c>
      <c r="M8" s="12">
        <f t="shared" si="3"/>
        <v>0</v>
      </c>
      <c r="N8" s="12">
        <f t="shared" si="3"/>
        <v>0</v>
      </c>
      <c r="O8" s="12">
        <f>SUM(C8:N8)</f>
        <v>3</v>
      </c>
      <c r="P8" s="75">
        <f t="shared" si="1"/>
        <v>0.0006784260515603799</v>
      </c>
      <c r="Q8" s="2"/>
    </row>
    <row r="9" spans="2:17" ht="12.75">
      <c r="B9" s="87" t="s">
        <v>132</v>
      </c>
      <c r="C9" s="12">
        <f aca="true" t="shared" si="4" ref="C9:M9">COUNTIF(C20:C43,"&gt;25")</f>
        <v>0</v>
      </c>
      <c r="D9" s="12">
        <f t="shared" si="4"/>
        <v>0</v>
      </c>
      <c r="E9" s="12">
        <f t="shared" si="4"/>
        <v>0</v>
      </c>
      <c r="F9" s="12">
        <f t="shared" si="4"/>
        <v>1</v>
      </c>
      <c r="G9" s="12">
        <f t="shared" si="4"/>
        <v>0</v>
      </c>
      <c r="H9" s="12">
        <f t="shared" si="4"/>
        <v>0</v>
      </c>
      <c r="I9" s="12">
        <f t="shared" si="4"/>
        <v>0</v>
      </c>
      <c r="J9" s="12">
        <f t="shared" si="4"/>
        <v>1</v>
      </c>
      <c r="K9" s="12">
        <f t="shared" si="4"/>
        <v>0</v>
      </c>
      <c r="L9" s="12">
        <f t="shared" si="4"/>
        <v>0</v>
      </c>
      <c r="M9" s="12">
        <f t="shared" si="4"/>
        <v>0</v>
      </c>
      <c r="N9" s="12">
        <f>COUNTIF(N21:N43,"&gt;25")</f>
        <v>0</v>
      </c>
      <c r="O9" s="12">
        <f>SUM(C9:N9)</f>
        <v>2</v>
      </c>
      <c r="P9" s="75">
        <f t="shared" si="1"/>
        <v>0.0004522840343735866</v>
      </c>
      <c r="Q9" s="2"/>
    </row>
    <row r="10" spans="2:17" ht="12.75">
      <c r="B10" s="87" t="s">
        <v>133</v>
      </c>
      <c r="C10" s="12">
        <f aca="true" t="shared" si="5" ref="C10:M10">COUNTIF(C20:C43,"&gt;27")</f>
        <v>0</v>
      </c>
      <c r="D10" s="12">
        <f t="shared" si="5"/>
        <v>0</v>
      </c>
      <c r="E10" s="12">
        <f t="shared" si="5"/>
        <v>0</v>
      </c>
      <c r="F10" s="12">
        <f t="shared" si="5"/>
        <v>1</v>
      </c>
      <c r="G10" s="12">
        <f t="shared" si="5"/>
        <v>0</v>
      </c>
      <c r="H10" s="12">
        <f t="shared" si="5"/>
        <v>0</v>
      </c>
      <c r="I10" s="12">
        <f t="shared" si="5"/>
        <v>0</v>
      </c>
      <c r="J10" s="12">
        <f t="shared" si="5"/>
        <v>0</v>
      </c>
      <c r="K10" s="12">
        <f t="shared" si="5"/>
        <v>0</v>
      </c>
      <c r="L10" s="12">
        <f t="shared" si="5"/>
        <v>0</v>
      </c>
      <c r="M10" s="12">
        <f t="shared" si="5"/>
        <v>0</v>
      </c>
      <c r="N10" s="12">
        <f>COUNTIF(N22:N43,"&gt;27")</f>
        <v>0</v>
      </c>
      <c r="O10" s="12">
        <f>SUM(C10:N10)</f>
        <v>1</v>
      </c>
      <c r="P10" s="75">
        <f t="shared" si="1"/>
        <v>0.0002261420171867933</v>
      </c>
      <c r="Q10" s="2"/>
    </row>
    <row r="11" spans="2:17" ht="12.75">
      <c r="B11" s="87" t="s">
        <v>73</v>
      </c>
      <c r="C11" s="12">
        <f aca="true" t="shared" si="6" ref="C11:N11">COUNTIF(C20:C43,"&gt;29")</f>
        <v>0</v>
      </c>
      <c r="D11" s="12">
        <f t="shared" si="6"/>
        <v>0</v>
      </c>
      <c r="E11" s="12">
        <f t="shared" si="6"/>
        <v>0</v>
      </c>
      <c r="F11" s="12">
        <f t="shared" si="6"/>
        <v>1</v>
      </c>
      <c r="G11" s="12">
        <f t="shared" si="6"/>
        <v>0</v>
      </c>
      <c r="H11" s="12">
        <f t="shared" si="6"/>
        <v>0</v>
      </c>
      <c r="I11" s="12">
        <f t="shared" si="6"/>
        <v>0</v>
      </c>
      <c r="J11" s="12">
        <f t="shared" si="6"/>
        <v>0</v>
      </c>
      <c r="K11" s="12">
        <f t="shared" si="6"/>
        <v>0</v>
      </c>
      <c r="L11" s="12">
        <f t="shared" si="6"/>
        <v>0</v>
      </c>
      <c r="M11" s="12">
        <f t="shared" si="6"/>
        <v>0</v>
      </c>
      <c r="N11" s="12">
        <f t="shared" si="6"/>
        <v>0</v>
      </c>
      <c r="O11" s="12">
        <f>SUM(C11:N11)</f>
        <v>1</v>
      </c>
      <c r="P11" s="75">
        <f t="shared" si="1"/>
        <v>0.0002261420171867933</v>
      </c>
      <c r="Q11" s="2"/>
    </row>
    <row r="12" spans="2:17" ht="12.75">
      <c r="B12" s="87" t="s">
        <v>85</v>
      </c>
      <c r="C12" s="79">
        <f aca="true" t="shared" si="7" ref="C12:N12">MAX(C20:C43)</f>
        <v>21.612903225806452</v>
      </c>
      <c r="D12" s="79">
        <f t="shared" si="7"/>
        <v>21.785714285714285</v>
      </c>
      <c r="E12" s="79">
        <f t="shared" si="7"/>
        <v>19.903225806451612</v>
      </c>
      <c r="F12" s="79">
        <f t="shared" si="7"/>
        <v>30.066666666666666</v>
      </c>
      <c r="G12" s="79">
        <f t="shared" si="7"/>
        <v>21.483870967741936</v>
      </c>
      <c r="H12" s="79">
        <f t="shared" si="7"/>
        <v>22.466666666666665</v>
      </c>
      <c r="I12" s="79">
        <f t="shared" si="7"/>
        <v>22.655172413793103</v>
      </c>
      <c r="J12" s="79">
        <f t="shared" si="7"/>
        <v>25.153846153846153</v>
      </c>
      <c r="K12" s="79">
        <f t="shared" si="7"/>
        <v>0</v>
      </c>
      <c r="L12" s="79">
        <f t="shared" si="7"/>
        <v>0</v>
      </c>
      <c r="M12" s="79">
        <f t="shared" si="7"/>
        <v>0</v>
      </c>
      <c r="N12" s="79">
        <f t="shared" si="7"/>
        <v>0</v>
      </c>
      <c r="O12" s="79">
        <f>AVERAGE(C12:N12)</f>
        <v>15.427338848890573</v>
      </c>
      <c r="P12" s="2"/>
      <c r="Q12" s="2"/>
    </row>
    <row r="13" spans="2:17" ht="12.75">
      <c r="B13" s="87" t="s">
        <v>134</v>
      </c>
      <c r="C13" s="12">
        <f aca="true" t="shared" si="8" ref="C13:N13">MIN(C20:C43)</f>
        <v>6.076923076923077</v>
      </c>
      <c r="D13" s="12">
        <f t="shared" si="8"/>
        <v>5</v>
      </c>
      <c r="E13" s="12">
        <f t="shared" si="8"/>
        <v>4</v>
      </c>
      <c r="F13" s="12">
        <f t="shared" si="8"/>
        <v>6.75</v>
      </c>
      <c r="G13" s="12">
        <f t="shared" si="8"/>
        <v>0</v>
      </c>
      <c r="H13" s="12">
        <f t="shared" si="8"/>
        <v>6.142857142857143</v>
      </c>
      <c r="I13" s="12">
        <f t="shared" si="8"/>
        <v>6.4</v>
      </c>
      <c r="J13" s="12">
        <f t="shared" si="8"/>
        <v>6</v>
      </c>
      <c r="K13" s="12">
        <f t="shared" si="8"/>
        <v>0</v>
      </c>
      <c r="L13" s="12">
        <f t="shared" si="8"/>
        <v>0</v>
      </c>
      <c r="M13" s="12">
        <f t="shared" si="8"/>
        <v>0</v>
      </c>
      <c r="N13" s="12">
        <f t="shared" si="8"/>
        <v>0</v>
      </c>
      <c r="O13" s="79">
        <f>AVERAGE(C13:N13)</f>
        <v>3.3641483516483515</v>
      </c>
      <c r="P13" s="2"/>
      <c r="Q13" s="2"/>
    </row>
    <row r="14" spans="2:17" ht="12.75">
      <c r="B14" s="81" t="s">
        <v>135</v>
      </c>
      <c r="C14" s="82">
        <f>'P-08'!B41+'P-18'!B41+'P-19'!B41+'P-26'!B41+'P-27'!B41+'P-32'!B41+'P-33'!B41+'P-35'!B41+'PNA-1'!B41+'P-31'!B41+'P-31'!C41+'P-47'!B41+'P-47'!C41+'PNA-2'!B41+'PNA-2'!C41+'PPM-1'!B41+'PPM-1'!C41+'PGP-1'!B41+'P-65 (SS-06)'!B41+'PNA-1'!B41+'PCH-1'!B41+'PCH-2'!B41+'PPG-1'!B41+'PCE-1'!B41+'FPSO RJ'!B41+'FPSO-RO'!B41+'P-63'!B40+'P-20'!B40</f>
        <v>590</v>
      </c>
      <c r="D14" s="82">
        <f>'P-08'!C41+'P-18'!C41+'P-19'!C41+'P-26'!C41+'P-27'!C41+'P-32'!C41+'P-33'!C41+'P-35'!C41+'PNA-1'!C41+'P-31'!D41+'P-31'!E41+'P-47'!D41+'P-47'!E41+'PNA-2'!E41+'PNA-2'!F41+'PPM-1'!D41+'PPM-1'!E41+'PGP-1'!C41+'P-65 (SS-06)'!C41+'PNA-1'!C41+'PCH-1'!C41+'PCH-2'!C41+'PPG-1'!C41+'PCE-1'!C41+'FPSO RJ'!C41+'FPSO-RO'!C41+'P-63'!C40+'P-20'!C40</f>
        <v>534</v>
      </c>
      <c r="E14" s="82">
        <f>'P-08'!D41+'P-18'!D41+'P-19'!D41+'P-26'!D41+'P-27'!D41+'P-32'!D41+'P-33'!D41+'P-35'!D41+'PNA-1'!D41+'P-31'!F41+'P-31'!G41+'P-47'!F41+'P-47'!G41+'PNA-2'!H41+'PNA-2'!I41+'PPM-1'!F41+'PPM-1'!G41+'PGP-1'!D41+'P-65 (SS-06)'!D41+'PNA-1'!D41+'PCH-1'!D41+'PCH-2'!D41+'PPG-1'!D41+'PCE-1'!D41+'FPSO RJ'!D41+'FPSO-RO'!D41+'P-63'!D40+'P-20'!D40</f>
        <v>608</v>
      </c>
      <c r="F14" s="82">
        <f>'P-08'!E41+'P-18'!E41+'P-19'!E41+'P-26'!E41+'P-27'!E41+'P-32'!E41+'P-33'!E41+'P-35'!E41+'PNA-1'!E41+'P-31'!H41+'P-31'!I41+'P-47'!H41+'P-47'!I41+'PNA-2'!K41+'PNA-2'!L41+'PPM-1'!H41+'PPM-1'!I41+'PGP-1'!E41+'P-65 (SS-06)'!E41+'PNA-1'!E41+'PCH-1'!E41+'PCH-2'!E41+'PPG-1'!E41+'PCE-1'!E41+'FPSO RJ'!E41+'FPSO-RO'!E41+'P-63'!E40+'P-20'!E40</f>
        <v>595</v>
      </c>
      <c r="G14" s="82">
        <f>'P-08'!F41+'P-18'!F41+'P-19'!F41+'P-26'!F41+'P-27'!F41+'P-32'!F41+'P-33'!F41+'P-35'!F41+'PNA-1'!F41+'P-31'!J41+'P-31'!K41+'P-47'!J41+'P-47'!K41+'PNA-2'!N41+'PNA-2'!O41+'PPM-1'!J41+'PPM-1'!K41+'PGP-1'!F41+'P-65 (SS-06)'!F41+'PNA-1'!F41+'PCH-1'!F41+'PCH-2'!F41+'PPG-1'!F41+'PCE-1'!F41+'FPSO RJ'!F41+'FPSO-RO'!F41+'P-63'!F40+'P-20'!F40</f>
        <v>578</v>
      </c>
      <c r="H14" s="82">
        <f>'P-08'!G41+'P-18'!G41+'P-19'!G41+'P-26'!G41+'P-27'!G41+'P-32'!G41+'P-33'!G41+'P-35'!G41+'PNA-1'!G41+'P-31'!L41+'P-31'!M41+'P-47'!L41+'P-47'!M41+'PNA-2'!Q41+'PNA-2'!R41+'PPM-1'!L41+'PPM-1'!M41+'PGP-1'!G41+'P-65 (SS-06)'!G41+'PNA-1'!G41+'PCH-1'!G41+'PCH-2'!G41+'PPG-1'!G41+'PCE-1'!G41+'FPSO RJ'!G41+'FPSO-RO'!G41+'P-63'!G40+'P-20'!G40</f>
        <v>576</v>
      </c>
      <c r="I14" s="82">
        <f>'P-08'!H41+'P-18'!H41+'P-19'!H41+'P-26'!H41+'P-27'!H41+'P-32'!H41+'P-33'!H41+'P-35'!H41+'PNA-1'!H41+'P-31'!N41+'P-31'!O41+'P-47'!N41+'P-47'!O41+'PNA-2'!T41+'PNA-2'!U41+'PPM-1'!N41+'PPM-1'!O41+'PGP-1'!H41+'P-65 (SS-06)'!H41+'PNA-1'!H41+'PCH-1'!H41+'PCH-2'!H41+'PPG-1'!H41+'PCE-1'!H41+'FPSO RJ'!H41+'FPSO-RO'!H41+'P-63'!H40+'P-20'!H40</f>
        <v>566</v>
      </c>
      <c r="J14" s="82">
        <f>'P-08'!I41+'P-18'!I41+'P-19'!I41+'P-26'!I41+'P-27'!I41+'P-32'!I41+'P-33'!I41+'P-35'!I41+'PNA-1'!I41+'P-31'!P41+'P-31'!Q41+'P-47'!P41+'P-47'!Q41+'PNA-2'!W41+'PNA-2'!X41+'PPM-1'!P41+'PPM-1'!Q41+'PGP-1'!I41+'P-65 (SS-06)'!I41+'PNA-1'!I41+'PCH-1'!I41+'PCH-2'!I41+'PPG-1'!I41+'PCE-1'!I41+'FPSO RJ'!I41+'FPSO-RO'!I41+'P-63'!I40+'P-20'!I40</f>
        <v>375</v>
      </c>
      <c r="K14" s="82">
        <f>'P-08'!J41+'P-18'!J41+'P-19'!J41+'P-26'!J41+'P-27'!J41+'P-32'!J41+'P-33'!J41+'P-35'!J41+'PNA-1'!J41+'P-31'!R41+'P-31'!S41+'P-47'!R41+'P-47'!S41+'PNA-2'!Z41+'PNA-2'!AA41+'PPM-1'!R41+'PPM-1'!S41+'PGP-1'!J41+'P-65 (SS-06)'!J41+'PNA-1'!J41+'PCH-1'!J41+'PCH-2'!J41+'PPG-1'!J41+'PCE-1'!J41+'FPSO RJ'!J41+'FPSO-RO'!J41+'P-63'!J40+'P-20'!J40</f>
        <v>0</v>
      </c>
      <c r="L14" s="82">
        <f>'P-08'!K41+'P-18'!K41+'P-19'!K41+'P-26'!K41+'P-27'!K41+'P-32'!K41+'P-33'!K41+'P-35'!K41+'PNA-1'!K41+'P-31'!T41+'P-31'!U41+'P-47'!T41+'P-47'!U41+'PNA-2'!AC41+'PNA-2'!AD41+'PPM-1'!T41+'PPM-1'!U41+'PGP-1'!K41+'P-65 (SS-06)'!K41+'PNA-1'!K41+'PCH-1'!K41+'PCH-2'!K41+'PPG-1'!K41+'PCE-1'!K41+'FPSO RJ'!K41+'FPSO-RO'!K41+'P-63'!K40+'P-20'!K40</f>
        <v>0</v>
      </c>
      <c r="M14" s="82">
        <f>'P-08'!L41+'P-18'!L41+'P-19'!L41+'P-26'!L41+'P-27'!L41+'P-32'!L41+'P-33'!L41+'P-35'!L41+'PNA-1'!L41+'P-31'!U41+'P-31'!V41+'P-47'!U41+'P-47'!V41+'PNA-2'!AD41+'PNA-2'!AE41+'PPM-1'!U41+'PPM-1'!V41+'PGP-1'!L41+'P-65 (SS-06)'!L41+'PNA-1'!L41+'PCH-1'!L41+'PCH-2'!L41+'PPG-1'!L41+'PCE-1'!L41+'FPSO RJ'!L41+'FPSO-RO'!L41+'P-63'!L40+'P-20'!L40</f>
        <v>0</v>
      </c>
      <c r="N14" s="82">
        <f>'P-08'!M41+'P-18'!M41+'P-19'!M41+'P-26'!M41+'P-27'!M41+'P-32'!M41+'P-33'!M41+'P-35'!M41+'PNA-1'!M41+'P-31'!X41+'P-31'!Y41+'P-47'!X41+'P-47'!Y41+'PNA-2'!AJ41+'PNA-2'!AK41+'PPM-1'!X41+'PPM-1'!Y41+'PGP-1'!M41+'P-65 (SS-06)'!M41+'PNA-1'!M41+'PCH-1'!M41+'PCH-2'!M41+'PPG-1'!M41+'PCE-1'!M41+'FPSO RJ'!M41+'FPSO-RO'!M41+'P-63'!M40+'P-20'!M40</f>
        <v>0</v>
      </c>
      <c r="O14" s="1">
        <f>SUM(C14:N14)</f>
        <v>4422</v>
      </c>
      <c r="P14" s="98">
        <f>'P-08'!O41+'P-18'!O41+'P-19'!O41+'P-20'!O40+'P-26'!O41+'P-27'!O41+'P-32'!O41+'P-33'!O41+'P-35'!O41+'PNA-1'!O41+'P-31'!AA41+'P-47'!AA41+'PNA-2'!AM41+'PPM-1'!AA41+'PGP-1'!O41+'P-65 (SS-06)'!O41+'PNA-1'!O41+'PCH-1'!O41+'PCH-2'!O41+'PPG-1'!O41+'PCE-1'!O41+'FPSO RJ'!O41+'P-63'!O40+'FPSO-RO'!O41</f>
        <v>4422</v>
      </c>
      <c r="Q14" s="22">
        <f>O14-P14</f>
        <v>0</v>
      </c>
    </row>
    <row r="15" spans="2:17" ht="12.75">
      <c r="B15" s="113" t="s">
        <v>136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  <c r="O15" s="1">
        <f>'P-08'!R7+'P-18'!R7+'P-19'!R7+'P-20'!R10+'P-26'!R7+'P-27'!R7+'P-32'!R7+'P-33'!R7+'P-35'!R7+'PNA-1'!R7+'P-31'!AD7+'P-47'!AD7+'PNA-2'!AP7+'PPM-1'!AD7+'PGP-1'!R7+'P-65 (SS-06)'!R7+'PNA-1'!R7+'PCH-1'!R7+'PCH-2'!R7+'PPG-1'!R7+'PCE-1'!R7+'FPSO RJ'!R7+'P-63'!R10+'FPSO-RO'!R7</f>
        <v>179</v>
      </c>
      <c r="P15" s="2"/>
      <c r="Q15" s="2"/>
    </row>
    <row r="16" spans="2:17" ht="12.75">
      <c r="B16" s="87" t="s">
        <v>138</v>
      </c>
      <c r="C16" s="85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79">
        <f>MAX(C45:N45)</f>
        <v>120</v>
      </c>
      <c r="P16" s="2"/>
      <c r="Q16" s="2"/>
    </row>
    <row r="17" spans="2:17" ht="12.75">
      <c r="B17" s="87" t="s">
        <v>139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79">
        <f>MAX(C20:N43)</f>
        <v>30.066666666666666</v>
      </c>
      <c r="P17" s="2"/>
      <c r="Q17" s="2"/>
    </row>
    <row r="18" spans="2:17" ht="13.5" thickBot="1">
      <c r="B18" s="4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14" t="s">
        <v>144</v>
      </c>
      <c r="Q18" s="114" t="s">
        <v>145</v>
      </c>
    </row>
    <row r="19" spans="2:17" ht="13.5" thickBot="1">
      <c r="B19" s="41" t="s">
        <v>79</v>
      </c>
      <c r="C19" s="95">
        <f aca="true" t="shared" si="9" ref="C19:N19">IF(ISERROR(AVERAGE(C20:C43)),"",AVERAGE(C20:C43))</f>
        <v>11.155202213178718</v>
      </c>
      <c r="D19" s="95">
        <f t="shared" si="9"/>
        <v>11.300669189696649</v>
      </c>
      <c r="E19" s="95">
        <f t="shared" si="9"/>
        <v>10.39418857565014</v>
      </c>
      <c r="F19" s="95">
        <f t="shared" si="9"/>
        <v>12.786269414741636</v>
      </c>
      <c r="G19" s="95">
        <f t="shared" si="9"/>
        <v>11.440719400780749</v>
      </c>
      <c r="H19" s="95">
        <f t="shared" si="9"/>
        <v>12.667068829495708</v>
      </c>
      <c r="I19" s="95">
        <f t="shared" si="9"/>
        <v>13.734979807378618</v>
      </c>
      <c r="J19" s="95">
        <f t="shared" si="9"/>
        <v>12.008290031262165</v>
      </c>
      <c r="K19" s="95">
        <f t="shared" si="9"/>
      </c>
      <c r="L19" s="95">
        <f t="shared" si="9"/>
      </c>
      <c r="M19" s="95">
        <f t="shared" si="9"/>
      </c>
      <c r="N19" s="95">
        <f t="shared" si="9"/>
      </c>
      <c r="O19" s="2"/>
      <c r="P19" s="115">
        <f>IF(ISERROR(AVERAGE(P20:P43)),0,AVERAGE(P20:P43))</f>
        <v>12.20200258629609</v>
      </c>
      <c r="Q19" s="115">
        <f>IF(ISERROR(AVERAGE(Q20:Q43)),0,AVERAGE(Q20:Q43))</f>
        <v>11.839966445810777</v>
      </c>
    </row>
    <row r="20" spans="2:17" ht="12.75">
      <c r="B20" s="1" t="s">
        <v>21</v>
      </c>
      <c r="C20" s="3">
        <f>'P-08'!B4</f>
      </c>
      <c r="D20" s="3">
        <f>'P-08'!C4</f>
      </c>
      <c r="E20" s="78">
        <f>'P-08'!D4</f>
      </c>
      <c r="F20" s="3">
        <f>'P-08'!E4</f>
      </c>
      <c r="G20" s="3">
        <f>'P-08'!F4</f>
      </c>
      <c r="H20" s="3">
        <f>'P-08'!G4</f>
      </c>
      <c r="I20" s="3">
        <f>'P-08'!H4</f>
      </c>
      <c r="J20" s="3">
        <f>'P-08'!I4</f>
      </c>
      <c r="K20" s="3">
        <f>'P-08'!J4</f>
      </c>
      <c r="L20" s="3">
        <f>'P-08'!K4</f>
      </c>
      <c r="M20" s="3">
        <f>'P-08'!L4</f>
      </c>
      <c r="N20" s="3">
        <f>'P-08'!M4</f>
      </c>
      <c r="O20" s="2"/>
      <c r="P20" s="12">
        <f>'P-08'!R4</f>
      </c>
      <c r="Q20" s="79">
        <f>'P-08'!S4</f>
      </c>
    </row>
    <row r="21" spans="2:17" ht="12.75">
      <c r="B21" s="1" t="s">
        <v>23</v>
      </c>
      <c r="C21" s="3">
        <f>'P-18'!B4</f>
        <v>6.076923076923077</v>
      </c>
      <c r="D21" s="3">
        <f>'P-18'!C4</f>
        <v>10.5</v>
      </c>
      <c r="E21" s="3">
        <f>'P-18'!D4</f>
        <v>8.92</v>
      </c>
      <c r="F21" s="3">
        <f>'P-18'!E4</f>
        <v>9.038461538461538</v>
      </c>
      <c r="G21" s="3">
        <f>'P-18'!F4</f>
        <v>10.391304347826088</v>
      </c>
      <c r="H21" s="3">
        <f>'P-18'!G4</f>
        <v>11.038461538461538</v>
      </c>
      <c r="I21" s="3">
        <f>'P-18'!H4</f>
        <v>13.142857142857142</v>
      </c>
      <c r="J21" s="3">
        <f>'P-18'!I4</f>
        <v>6.6</v>
      </c>
      <c r="K21" s="3">
        <f>'P-18'!J4</f>
      </c>
      <c r="L21" s="3">
        <f>'P-18'!K4</f>
      </c>
      <c r="M21" s="3">
        <f>'P-18'!L4</f>
      </c>
      <c r="N21" s="3">
        <f>'P-18'!M4</f>
      </c>
      <c r="O21" s="2"/>
      <c r="P21" s="12">
        <f>'P-18'!R4</f>
        <v>9.886363636363637</v>
      </c>
      <c r="Q21" s="79">
        <f>'P-18'!S4</f>
        <v>9.463500955566172</v>
      </c>
    </row>
    <row r="22" spans="2:17" ht="12.75">
      <c r="B22" s="1" t="s">
        <v>67</v>
      </c>
      <c r="C22" s="78">
        <f>'P-19'!B4</f>
        <v>15.033333333333333</v>
      </c>
      <c r="D22" s="3">
        <f>'P-19'!C4</f>
        <v>13.214285714285714</v>
      </c>
      <c r="E22" s="78">
        <f>'P-19'!D4</f>
        <v>11.090909090909092</v>
      </c>
      <c r="F22" s="3">
        <f>'P-19'!E4</f>
        <v>12</v>
      </c>
      <c r="G22" s="3">
        <f>'P-19'!F4</f>
        <v>13.10344827586207</v>
      </c>
      <c r="H22" s="3">
        <f>'P-19'!G4</f>
        <v>15</v>
      </c>
      <c r="I22" s="3">
        <f>'P-19'!H4</f>
        <v>14.633333333333333</v>
      </c>
      <c r="J22" s="3">
        <f>'P-19'!I4</f>
        <v>20.92</v>
      </c>
      <c r="K22" s="3">
        <f>'P-19'!J4</f>
      </c>
      <c r="L22" s="3">
        <f>'P-19'!K4</f>
      </c>
      <c r="M22" s="3">
        <f>'P-19'!L4</f>
      </c>
      <c r="N22" s="3">
        <f>'P-19'!M4</f>
      </c>
      <c r="O22" s="2"/>
      <c r="P22" s="12">
        <f>'P-19'!R4</f>
        <v>14.372197309417041</v>
      </c>
      <c r="Q22" s="79">
        <f>'P-19'!S4</f>
        <v>14.374413718465442</v>
      </c>
    </row>
    <row r="23" spans="2:17" ht="12.75">
      <c r="B23" s="1" t="s">
        <v>26</v>
      </c>
      <c r="C23" s="3">
        <f>'P-26'!B4</f>
        <v>21.612903225806452</v>
      </c>
      <c r="D23" s="3">
        <f>'P-26'!C4</f>
        <v>21.785714285714285</v>
      </c>
      <c r="E23" s="78">
        <f>'P-26'!D4</f>
        <v>10.8</v>
      </c>
      <c r="F23" s="3">
        <f>'P-26'!E4</f>
        <v>17.433333333333334</v>
      </c>
      <c r="G23" s="3">
        <f>'P-26'!F4</f>
        <v>12.838709677419354</v>
      </c>
      <c r="H23" s="3">
        <f>'P-26'!G4</f>
        <v>16.033333333333335</v>
      </c>
      <c r="I23" s="3">
        <f>'P-26'!H4</f>
        <v>17.612903225806452</v>
      </c>
      <c r="J23" s="78">
        <f>'P-26'!I4</f>
        <v>16.2</v>
      </c>
      <c r="K23" s="3">
        <f>'P-26'!J4</f>
      </c>
      <c r="L23" s="3">
        <f>'P-26'!K4</f>
      </c>
      <c r="M23" s="3">
        <f>'P-26'!L4</f>
      </c>
      <c r="N23" s="3">
        <f>'P-26'!M4</f>
      </c>
      <c r="O23" s="2"/>
      <c r="P23" s="12">
        <f>'P-26'!R4</f>
        <v>16.805429864253394</v>
      </c>
      <c r="Q23" s="79">
        <f>'P-26'!S4</f>
        <v>16.78961213517665</v>
      </c>
    </row>
    <row r="24" spans="2:17" ht="12.75">
      <c r="B24" s="1" t="s">
        <v>22</v>
      </c>
      <c r="C24" s="3">
        <f>'P-27'!B4</f>
        <v>6.9375</v>
      </c>
      <c r="D24" s="3">
        <f>'P-27'!C4</f>
        <v>8.652173913043478</v>
      </c>
      <c r="E24" s="3">
        <f>'P-27'!D4</f>
        <v>7.571428571428571</v>
      </c>
      <c r="F24" s="3">
        <f>'P-27'!E4</f>
        <v>7.5</v>
      </c>
      <c r="G24" s="3">
        <f>'P-27'!F54</f>
        <v>0</v>
      </c>
      <c r="H24" s="3">
        <f>'P-27'!G4</f>
        <v>6.333333333333333</v>
      </c>
      <c r="I24" s="3">
        <f>'P-27'!H4</f>
        <v>6.4</v>
      </c>
      <c r="J24" s="3">
        <f>'P-27'!I4</f>
      </c>
      <c r="K24" s="3">
        <f>'P-27'!J4</f>
      </c>
      <c r="L24" s="3">
        <f>'P-27'!K4</f>
      </c>
      <c r="M24" s="3">
        <f>'P-27'!L4</f>
      </c>
      <c r="N24" s="3">
        <f>'P-27'!M4</f>
      </c>
      <c r="O24" s="2"/>
      <c r="P24" s="12">
        <f>'P-27'!R4</f>
        <v>7.293478260869565</v>
      </c>
      <c r="Q24" s="79">
        <f>'P-27'!S4</f>
        <v>7.1099194025436265</v>
      </c>
    </row>
    <row r="25" spans="2:17" ht="12.75">
      <c r="B25" s="1" t="s">
        <v>27</v>
      </c>
      <c r="C25" s="3">
        <f>IF(ISERROR(AVERAGE('P-31'!B4:C4)),"",AVERAGE('P-31'!B4:C4))</f>
        <v>12.301724137931034</v>
      </c>
      <c r="D25" s="3">
        <f>IF(ISERROR(AVERAGE('P-31'!D4:E4)),"",AVERAGE('P-31'!D4:E4))</f>
        <v>12.083333333333332</v>
      </c>
      <c r="E25" s="78">
        <f>IF(ISERROR(AVERAGE('P-31'!F4:G4)),"",AVERAGE('P-31'!F4:G4))</f>
        <v>10.96168582375479</v>
      </c>
      <c r="F25" s="3">
        <f>IF(ISERROR(AVERAGE('P-31'!H4:I4)),"",AVERAGE('P-31'!H4:I4))</f>
        <v>13.903409090909092</v>
      </c>
      <c r="G25" s="3">
        <f>IF(ISERROR(AVERAGE('P-31'!J4:K4)),"",AVERAGE('P-31'!J4:K4))</f>
        <v>10.65</v>
      </c>
      <c r="H25" s="3">
        <f>IF(ISERROR(AVERAGE('P-31'!L4:M4)),"",AVERAGE('P-31'!L4:M4))</f>
        <v>15.416666666666668</v>
      </c>
      <c r="I25" s="3">
        <f>IF(ISERROR(AVERAGE('P-31'!N4:O4)),"",AVERAGE('P-31'!N4:O4))</f>
        <v>18.400537634408604</v>
      </c>
      <c r="J25" s="3">
        <f>IF(ISERROR(AVERAGE('P-31'!P4:Q4)),"",AVERAGE('P-31'!P4:Q4))</f>
        <v>17.785714285714285</v>
      </c>
      <c r="K25" s="3">
        <f>IF(ISERROR(AVERAGE('P-31'!R4:S4)),"",AVERAGE('P-31'!R4:S4))</f>
      </c>
      <c r="L25" s="3">
        <f>IF(ISERROR(AVERAGE('P-31'!T4:U4)),"",AVERAGE('P-31'!T4:U4))</f>
      </c>
      <c r="M25" s="3">
        <f>IF(ISERROR(AVERAGE('P-31'!V4:W4)),"",AVERAGE('P-31'!V4:W4))</f>
      </c>
      <c r="N25" s="3">
        <f>IF(ISERROR(AVERAGE('P-31'!X4:Y4)),"",AVERAGE('P-31'!X4:Y4))</f>
      </c>
      <c r="O25" s="2"/>
      <c r="P25" s="12">
        <f>'P-31'!AD4</f>
        <v>15.522088353413654</v>
      </c>
      <c r="Q25" s="79">
        <f>'P-31'!AE4</f>
        <v>12.552803175432485</v>
      </c>
    </row>
    <row r="26" spans="2:17" ht="12.75">
      <c r="B26" s="1" t="s">
        <v>24</v>
      </c>
      <c r="C26" s="3">
        <f>'P-32'!B4</f>
        <v>8.615384615384615</v>
      </c>
      <c r="D26" s="3">
        <f>'P-32'!C4</f>
        <v>9.428571428571429</v>
      </c>
      <c r="E26" s="3">
        <f>'P-32'!D4</f>
        <v>9.666666666666666</v>
      </c>
      <c r="F26" s="3">
        <f>'P-32'!E4</f>
        <v>23.6</v>
      </c>
      <c r="G26" s="3">
        <f>'P-32'!F4</f>
        <v>20.666666666666668</v>
      </c>
      <c r="H26" s="78">
        <f>'P-32'!G4</f>
        <v>20.91304347826087</v>
      </c>
      <c r="I26" s="3">
        <f>'P-32'!H4</f>
        <v>18</v>
      </c>
      <c r="J26" s="78">
        <f>'P-32'!I4</f>
        <v>10.75</v>
      </c>
      <c r="K26" s="3">
        <f>'P-32'!J4</f>
      </c>
      <c r="L26" s="3">
        <f>'P-32'!K4</f>
      </c>
      <c r="M26" s="3">
        <f>'P-32'!L4</f>
      </c>
      <c r="N26" s="3">
        <f>'P-32'!M4</f>
      </c>
      <c r="O26" s="2"/>
      <c r="P26" s="12">
        <f>'P-32'!R4</f>
        <v>15.492063492063492</v>
      </c>
      <c r="Q26" s="79">
        <f>'P-32'!S4</f>
        <v>15.205041606943782</v>
      </c>
    </row>
    <row r="27" spans="2:17" ht="12.75">
      <c r="B27" s="1" t="s">
        <v>28</v>
      </c>
      <c r="C27" s="78">
        <f>'P-33'!B4</f>
        <v>17.3125</v>
      </c>
      <c r="D27" s="78">
        <f>'P-33'!C4</f>
        <v>5</v>
      </c>
      <c r="E27" s="78">
        <f>'P-33'!D4</f>
        <v>15.454545454545455</v>
      </c>
      <c r="F27" s="3">
        <f>'P-33'!E4</f>
        <v>14.761904761904763</v>
      </c>
      <c r="G27" s="78">
        <f>'P-33'!F4</f>
        <v>17.916666666666668</v>
      </c>
      <c r="H27" s="3">
        <f>'P-33'!G4</f>
        <v>8.466666666666667</v>
      </c>
      <c r="I27" s="3">
        <f>'P-33'!H4</f>
      </c>
      <c r="J27" s="3">
        <f>'P-33'!I4</f>
        <v>9.583333333333334</v>
      </c>
      <c r="K27" s="3">
        <f>'P-33'!J4</f>
      </c>
      <c r="L27" s="3">
        <f>'P-33'!K4</f>
      </c>
      <c r="M27" s="3">
        <f>'P-33'!L4</f>
      </c>
      <c r="N27" s="3">
        <f>'P-33'!M4</f>
      </c>
      <c r="O27" s="2"/>
      <c r="P27" s="12">
        <f>'P-33'!R4</f>
        <v>13.852272727272727</v>
      </c>
      <c r="Q27" s="79">
        <f>'P-33'!S4</f>
        <v>12.642230983302412</v>
      </c>
    </row>
    <row r="28" spans="2:17" ht="12.75">
      <c r="B28" s="1" t="s">
        <v>29</v>
      </c>
      <c r="C28" s="3">
        <f>'P-35'!B4</f>
        <v>9.173913043478262</v>
      </c>
      <c r="D28" s="3">
        <f>'P-35'!C4</f>
        <v>10.19047619047619</v>
      </c>
      <c r="E28" s="3">
        <f>'P-35'!D4</f>
        <v>9.875</v>
      </c>
      <c r="F28" s="3">
        <f>'P-35'!E4</f>
        <v>10.703703703703704</v>
      </c>
      <c r="G28" s="3">
        <f>'P-35'!F4</f>
        <v>16.217391304347824</v>
      </c>
      <c r="H28" s="3">
        <f>'P-35'!G4</f>
        <v>16.444444444444443</v>
      </c>
      <c r="I28" s="3">
        <f>'P-35'!H4</f>
        <v>18.566666666666666</v>
      </c>
      <c r="J28" s="3">
        <f>'P-35'!I4</f>
        <v>13.6</v>
      </c>
      <c r="K28" s="3">
        <f>'P-35'!J4</f>
      </c>
      <c r="L28" s="3">
        <f>'P-35'!K4</f>
      </c>
      <c r="M28" s="3">
        <f>'P-35'!L4</f>
      </c>
      <c r="N28" s="3">
        <f>'P-35'!M4</f>
      </c>
      <c r="O28" s="2"/>
      <c r="P28" s="12">
        <f>'P-35'!R4</f>
        <v>13.302702702702703</v>
      </c>
      <c r="Q28" s="79">
        <f>'P-35'!S4</f>
        <v>13.096449419139635</v>
      </c>
    </row>
    <row r="29" spans="2:17" ht="12.75">
      <c r="B29" s="1" t="s">
        <v>231</v>
      </c>
      <c r="C29" s="3">
        <f>IF(ISERROR(AVERAGE('P-37'!B4:C4)),"",AVERAGE('P-37'!B4:C4))</f>
        <v>8.527777777777779</v>
      </c>
      <c r="D29" s="3">
        <f>IF(ISERROR(AVERAGE('P-37'!D4:E4)),"",AVERAGE('P-37'!D4:E4))</f>
        <v>8.145833333333334</v>
      </c>
      <c r="E29" s="3">
        <f>IF(ISERROR(AVERAGE('P-37'!F4:G4)),"",AVERAGE('P-37'!F4:G4))</f>
        <v>5.666666666666667</v>
      </c>
      <c r="F29" s="3">
        <f>IF(ISERROR(AVERAGE('P-37'!H4:I4)),"",AVERAGE('P-37'!H4:I4))</f>
        <v>11.571428571428571</v>
      </c>
      <c r="G29" s="3">
        <f>IF(ISERROR(AVERAGE('P-37'!J4:K4)),"",AVERAGE('P-37'!J4:K4))</f>
        <v>6.428571428571429</v>
      </c>
      <c r="H29" s="3">
        <f>IF(ISERROR(AVERAGE('P-37'!L4:M4)),"",AVERAGE('P-37'!L4:M4))</f>
        <v>15.842105263157896</v>
      </c>
      <c r="I29" s="3">
        <f>IF(ISERROR(AVERAGE('P-37'!N4:O4)),"",AVERAGE('P-37'!N4:O4))</f>
        <v>6.722222222222221</v>
      </c>
      <c r="J29" s="3">
        <f>IF(ISERROR(AVERAGE('P-37'!P4:Q4)),"",AVERAGE('P-37'!P4:Q4))</f>
        <v>9.222222222222221</v>
      </c>
      <c r="K29" s="3">
        <f>IF(ISERROR(AVERAGE('P-37'!R4:S4)),"",AVERAGE('P-37'!R4:S4))</f>
      </c>
      <c r="L29" s="3">
        <f>IF(ISERROR(AVERAGE('P-37'!T4:U4)),"",AVERAGE('P-37'!T4:U4))</f>
      </c>
      <c r="M29" s="3">
        <f>IF(ISERROR(AVERAGE('P-37'!V4:W4)),"",AVERAGE('P-37'!V4:W4))</f>
      </c>
      <c r="N29" s="3">
        <f>IF(ISERROR(AVERAGE('P-37'!X4:Y4)),"",AVERAGE('P-37'!X4:Y4))</f>
      </c>
      <c r="O29" s="2"/>
      <c r="P29" s="12">
        <f>'P-37'!AD4</f>
        <v>9.592233009708737</v>
      </c>
      <c r="Q29" s="12">
        <f>'P-37'!AE4</f>
        <v>8.9245074491785</v>
      </c>
    </row>
    <row r="30" spans="2:17" ht="12.75">
      <c r="B30" s="1" t="s">
        <v>25</v>
      </c>
      <c r="C30" s="3">
        <f>IF(ISERROR(AVERAGE('P-47'!B4:C4)),"",AVERAGE('P-47'!B4:C4))</f>
        <v>9.927083333333332</v>
      </c>
      <c r="D30" s="3">
        <f>IF(ISERROR(AVERAGE('P-47'!D4:E4)),"",AVERAGE('P-47'!D4:E4))</f>
        <v>10.23913043478261</v>
      </c>
      <c r="E30" s="3">
        <f>IF(ISERROR(AVERAGE('P-47'!F4:G4)),"",AVERAGE('P-47'!F4:G4))</f>
        <v>13.616666666666667</v>
      </c>
      <c r="F30" s="3">
        <f>IF(ISERROR(AVERAGE('P-47'!H4:I4)),"",AVERAGE('P-47'!H4:I4))</f>
        <v>9.928571428571427</v>
      </c>
      <c r="G30" s="3">
        <f>IF(ISERROR(AVERAGE('P-47'!J4:K4)),"",AVERAGE('P-47'!J4:K4))</f>
        <v>10.943333333333333</v>
      </c>
      <c r="H30" s="3">
        <f>IF(ISERROR(AVERAGE('P-47'!L4:M4)),"",AVERAGE('P-47'!L4:M4))</f>
        <v>13.66344827586207</v>
      </c>
      <c r="I30" s="3">
        <f>IF(ISERROR(AVERAGE('P-47'!N4:O4)),"",AVERAGE('P-47'!N4:O4))</f>
        <v>15.376602564102562</v>
      </c>
      <c r="J30" s="3">
        <f>IF(ISERROR(AVERAGE('P-47'!P4:Q4)),"",AVERAGE('P-47'!P4:Q4))</f>
        <v>11.494152046783626</v>
      </c>
      <c r="K30" s="3">
        <f>IF(ISERROR(AVERAGE('P-47'!R4:S4)),"",AVERAGE('P-47'!R4:S4))</f>
      </c>
      <c r="L30" s="3">
        <f>IF(ISERROR(AVERAGE('P-47'!T4:U4)),"",AVERAGE('P-47'!T4:U4))</f>
      </c>
      <c r="M30" s="3">
        <f>IF(ISERROR(AVERAGE('P-47'!V4:W4)),"",AVERAGE('P-47'!V4:W4))</f>
      </c>
      <c r="N30" s="3">
        <f>IF(ISERROR(AVERAGE('P-47'!X4:Y4)),"",AVERAGE('P-47'!X4:Y4))</f>
      </c>
      <c r="O30" s="2"/>
      <c r="P30" s="12">
        <f>'P-47'!AD4</f>
        <v>12.092348284960423</v>
      </c>
      <c r="Q30" s="12">
        <f>'P-47'!AE4</f>
        <v>11.898623510429454</v>
      </c>
    </row>
    <row r="31" spans="2:17" ht="12.75">
      <c r="B31" s="60" t="s">
        <v>233</v>
      </c>
      <c r="C31" s="32">
        <f>'P-63'!B4</f>
      </c>
      <c r="D31" s="32">
        <f>'P-63'!C4</f>
      </c>
      <c r="E31" s="32">
        <f>'P-63'!D4</f>
      </c>
      <c r="F31" s="32">
        <f>'P-63'!E4</f>
      </c>
      <c r="G31" s="32">
        <f>'P-63'!F4</f>
      </c>
      <c r="H31" s="32">
        <f>'P-63'!G4</f>
      </c>
      <c r="I31" s="32">
        <f>'P-63'!H4</f>
      </c>
      <c r="J31" s="32">
        <f>'P-63'!I4</f>
      </c>
      <c r="K31" s="32">
        <f>'P-63'!J4</f>
      </c>
      <c r="L31" s="32">
        <f>'P-63'!K4</f>
      </c>
      <c r="M31" s="32">
        <f>'P-63'!L4</f>
      </c>
      <c r="N31" s="32">
        <f>'P-63'!M4</f>
      </c>
      <c r="O31" s="4"/>
      <c r="P31" s="12">
        <f>'P-63'!R4</f>
      </c>
      <c r="Q31" s="79">
        <f>'P-63'!R7</f>
      </c>
    </row>
    <row r="32" spans="2:17" ht="12.75">
      <c r="B32" s="1" t="s">
        <v>130</v>
      </c>
      <c r="C32" s="3">
        <f>'P-65 (SS-06)'!B4</f>
        <v>10.296296296296296</v>
      </c>
      <c r="D32" s="3">
        <f>'P-65 (SS-06)'!C4</f>
        <v>11.333333333333334</v>
      </c>
      <c r="E32" s="3">
        <f>'P-65 (SS-06)'!D4</f>
        <v>9.296296296296296</v>
      </c>
      <c r="F32" s="3">
        <f>'P-65 (SS-06)'!E4</f>
        <v>9.357142857142858</v>
      </c>
      <c r="G32" s="3">
        <f>'P-65 (SS-06)'!F4</f>
        <v>7.888888888888889</v>
      </c>
      <c r="H32" s="3">
        <f>'P-65 (SS-06)'!G4</f>
        <v>10</v>
      </c>
      <c r="I32" s="3">
        <f>'P-65 (SS-06)'!H4</f>
        <v>12.275862068965518</v>
      </c>
      <c r="J32" s="3">
        <f>'P-65 (SS-06)'!I4</f>
        <v>8.277777777777779</v>
      </c>
      <c r="K32" s="3">
        <f>'P-65 (SS-06)'!J4</f>
      </c>
      <c r="L32" s="3">
        <f>'P-65 (SS-06)'!K4</f>
      </c>
      <c r="M32" s="3">
        <f>'P-65 (SS-06)'!L4</f>
      </c>
      <c r="N32" s="3">
        <f>'P-65 (SS-06)'!M4</f>
      </c>
      <c r="O32" s="2"/>
      <c r="P32" s="12">
        <f>'P-65 (SS-06)'!R4</f>
        <v>9.90547263681592</v>
      </c>
      <c r="Q32" s="79">
        <f>'P-65 (SS-06)'!S4</f>
        <v>9.84069968983762</v>
      </c>
    </row>
    <row r="33" spans="2:17" ht="12.75">
      <c r="B33" s="1" t="s">
        <v>34</v>
      </c>
      <c r="C33" s="3">
        <f>'PGP-1'!B4</f>
        <v>17.677419354838708</v>
      </c>
      <c r="D33" s="3">
        <f>'PGP-1'!C4</f>
        <v>17.464285714285715</v>
      </c>
      <c r="E33" s="78">
        <f>'PGP-1'!D4</f>
        <v>19.903225806451612</v>
      </c>
      <c r="F33" s="3">
        <f>'PGP-1'!E4</f>
        <v>30.066666666666666</v>
      </c>
      <c r="G33" s="3">
        <f>'PGP-1'!F4</f>
        <v>21.483870967741936</v>
      </c>
      <c r="H33" s="3">
        <f>'PGP-1'!G4</f>
        <v>22.466666666666665</v>
      </c>
      <c r="I33" s="3">
        <f>'PGP-1'!H4</f>
        <v>22.655172413793103</v>
      </c>
      <c r="J33" s="3">
        <f>'PGP-1'!I4</f>
        <v>25.153846153846153</v>
      </c>
      <c r="K33" s="3">
        <f>'PGP-1'!J4</f>
      </c>
      <c r="L33" s="78">
        <f>'PGP-1'!K4</f>
      </c>
      <c r="M33" s="3">
        <f>'PGP-1'!L4</f>
      </c>
      <c r="N33" s="78">
        <f>'PGP-1'!M4</f>
      </c>
      <c r="O33" s="2"/>
      <c r="P33" s="12">
        <f>'PGP-1'!R4</f>
        <v>22.0635593220339</v>
      </c>
      <c r="Q33" s="79">
        <f>'PGP-1'!S4</f>
        <v>22.108894218036323</v>
      </c>
    </row>
    <row r="34" spans="2:17" ht="12.75">
      <c r="B34" s="1" t="s">
        <v>32</v>
      </c>
      <c r="C34" s="3">
        <f>'PNA-1'!B4</f>
        <v>8.058823529411764</v>
      </c>
      <c r="D34" s="3">
        <f>'PNA-1'!C4</f>
        <v>10.833333333333334</v>
      </c>
      <c r="E34" s="3">
        <f>'PNA-1'!D4</f>
        <v>7.222222222222222</v>
      </c>
      <c r="F34" s="3">
        <f>'PNA-1'!E4</f>
        <v>7.75</v>
      </c>
      <c r="G34" s="3">
        <f>'PNA-1'!F4</f>
        <v>6.666666666666667</v>
      </c>
      <c r="H34" s="3">
        <f>'PNA-1'!G4</f>
        <v>6.142857142857143</v>
      </c>
      <c r="I34" s="3">
        <f>'PNA-1'!H4</f>
        <v>8.68421052631579</v>
      </c>
      <c r="J34" s="3">
        <f>'PNA-1'!I4</f>
        <v>8.142857142857142</v>
      </c>
      <c r="K34" s="3">
        <f>'PNA-1'!J4</f>
      </c>
      <c r="L34" s="3">
        <f>'PNA-1'!K4</f>
      </c>
      <c r="M34" s="3">
        <f>'PNA-1'!L4</f>
      </c>
      <c r="N34" s="3">
        <f>'PNA-1'!M4</f>
      </c>
      <c r="O34" s="2"/>
      <c r="P34" s="12">
        <f>'PNA-1'!R4</f>
        <v>8.014814814814814</v>
      </c>
      <c r="Q34" s="79">
        <f>'PNA-1'!S4</f>
        <v>7.937621320458007</v>
      </c>
    </row>
    <row r="35" spans="2:17" ht="12.75">
      <c r="B35" s="1" t="s">
        <v>33</v>
      </c>
      <c r="C35" s="3">
        <f>IF(ISERROR(AVERAGE('PNA-2'!B4:D4)),"",AVERAGE('PNA-2'!B4:D4))</f>
        <v>6.857142857142857</v>
      </c>
      <c r="D35" s="3">
        <f>IF(ISERROR(AVERAGE('PNA-2'!E4:G4)),"",AVERAGE('PNA-2'!E4:G4))</f>
        <v>7.023076923076923</v>
      </c>
      <c r="E35" s="3">
        <f>IF(ISERROR(AVERAGE('PNA-2'!H4:J4)),"",AVERAGE('PNA-2'!H4:J4))</f>
        <v>7.759740259740259</v>
      </c>
      <c r="F35" s="3">
        <f>IF(ISERROR(AVERAGE('PNA-2'!K4:M4)),"",AVERAGE('PNA-2'!K4:M4))</f>
        <v>6.75</v>
      </c>
      <c r="G35" s="3">
        <f>IF(ISERROR(AVERAGE('PNA-2'!N4:P4)),"",AVERAGE('PNA-2'!N4:P4))</f>
        <v>7.9393939393939394</v>
      </c>
      <c r="H35" s="3">
        <f>IF(ISERROR(AVERAGE('PNA-2'!Q4:S4)),"",AVERAGE('PNA-2'!Q4:S4))</f>
        <v>7.412878787878788</v>
      </c>
      <c r="I35" s="3">
        <f>IF(ISERROR(AVERAGE('PNA-2'!T4:V4)),"",AVERAGE('PNA-2'!T4:V4))</f>
        <v>8.982142857142858</v>
      </c>
      <c r="J35" s="3">
        <f>IF(ISERROR(AVERAGE('PNA-2'!W4:Y4)),"",AVERAGE('PNA-2'!W4:Y4))</f>
        <v>8.428571428571429</v>
      </c>
      <c r="K35" s="3">
        <f>IF(ISERROR(AVERAGE('PNA-2'!Z4:AB4)),"",AVERAGE('PNA-2'!Z4:AB4))</f>
      </c>
      <c r="L35" s="3">
        <f>IF(ISERROR(AVERAGE('PNA-2'!AC4:AE4)),"",AVERAGE('PNA-2'!AC4:AE4))</f>
      </c>
      <c r="M35" s="3">
        <f>IF(ISERROR(AVERAGE('PNA-2'!AF4:AH4)),"",AVERAGE('PNA-2'!AF4:AH4))</f>
      </c>
      <c r="N35" s="3">
        <f>IF(ISERROR(AVERAGE('PNA-2'!AI4:AK4)),"",AVERAGE('PNA-2'!AI4:AK4))</f>
      </c>
      <c r="O35" s="2"/>
      <c r="P35" s="12">
        <f>'PNA-2'!AP4</f>
        <v>7.747826086956522</v>
      </c>
      <c r="Q35" s="79">
        <f>'PNA-2'!AQ4</f>
        <v>7.6068209568209575</v>
      </c>
    </row>
    <row r="36" spans="2:17" ht="12.75">
      <c r="B36" s="1" t="s">
        <v>30</v>
      </c>
      <c r="C36" s="3">
        <f>'PCH-1'!B4</f>
        <v>8.2</v>
      </c>
      <c r="D36" s="3">
        <f>'PCH-1'!C4</f>
        <v>13.666666666666666</v>
      </c>
      <c r="E36" s="3">
        <f>'PCH-1'!D4</f>
        <v>14</v>
      </c>
      <c r="F36" s="3">
        <f>'PCH-1'!E4</f>
      </c>
      <c r="G36" s="3">
        <f>'PCH-1'!F4</f>
      </c>
      <c r="H36" s="3">
        <f>'PCH-1'!G4</f>
      </c>
      <c r="I36" s="3">
        <f>'PCH-1'!H4</f>
      </c>
      <c r="J36" s="3">
        <f>'PCH-1'!I4</f>
      </c>
      <c r="K36" s="3">
        <f>'PCH-1'!J4</f>
      </c>
      <c r="L36" s="3">
        <f>'PCH-1'!K4</f>
      </c>
      <c r="M36" s="3">
        <f>'PCH-1'!L4</f>
      </c>
      <c r="N36" s="3">
        <f>'PCH-1'!M4</f>
      </c>
      <c r="O36" s="2"/>
      <c r="P36" s="12">
        <f>'PCH-1'!R4</f>
        <v>11.416666666666666</v>
      </c>
      <c r="Q36" s="79">
        <f>'PCH-1'!S4</f>
        <v>11.955555555555556</v>
      </c>
    </row>
    <row r="37" spans="2:17" ht="12.75">
      <c r="B37" s="1" t="s">
        <v>31</v>
      </c>
      <c r="C37" s="78">
        <f>'PCH-2'!B4</f>
        <v>12.655172413793103</v>
      </c>
      <c r="D37" s="3">
        <f>'PCH-2'!C4</f>
        <v>12.1875</v>
      </c>
      <c r="E37" s="3">
        <f>'PCH-2'!D4</f>
        <v>12.19047619047619</v>
      </c>
      <c r="F37" s="3">
        <f>'PCH-2'!E4</f>
        <v>10.2</v>
      </c>
      <c r="G37" s="3">
        <f>'PCH-2'!F4</f>
        <v>8.923076923076923</v>
      </c>
      <c r="H37" s="3">
        <f>'PCH-2'!G4</f>
        <v>11.2</v>
      </c>
      <c r="I37" s="3">
        <f>'PCH-2'!H4</f>
        <v>12.357142857142858</v>
      </c>
      <c r="J37" s="3">
        <f>'PCH-2'!I4</f>
        <v>8</v>
      </c>
      <c r="K37" s="78">
        <f>'PCH-2'!J4</f>
      </c>
      <c r="L37" s="3">
        <f>'PCH-2'!K4</f>
      </c>
      <c r="M37" s="3">
        <f>'PCH-2'!L4</f>
      </c>
      <c r="N37" s="3">
        <f>'PCH-2'!M4</f>
      </c>
      <c r="O37" s="2"/>
      <c r="P37" s="12">
        <f>'PCH-2'!R4</f>
        <v>11.415094339622641</v>
      </c>
      <c r="Q37" s="79">
        <f>'PCH-2'!S4</f>
        <v>10.964171048061134</v>
      </c>
    </row>
    <row r="38" spans="2:17" ht="12.75">
      <c r="B38" s="1" t="s">
        <v>35</v>
      </c>
      <c r="C38" s="3">
        <f>'PPG-1'!B4</f>
        <v>16.48</v>
      </c>
      <c r="D38" s="3">
        <f>'PPG-1'!C4</f>
        <v>17.25</v>
      </c>
      <c r="E38" s="3">
        <f>'PPG-1'!D4</f>
        <v>12.451612903225806</v>
      </c>
      <c r="F38" s="3">
        <f>'PPG-1'!E4</f>
        <v>18.7</v>
      </c>
      <c r="G38" s="3">
        <f>'PPG-1'!F4</f>
        <v>18.633333333333333</v>
      </c>
      <c r="H38" s="3">
        <f>'PPG-1'!G4</f>
        <v>16.633333333333333</v>
      </c>
      <c r="I38" s="3">
        <f>'PPG-1'!H4</f>
        <v>15.310344827586206</v>
      </c>
      <c r="J38" s="3">
        <f>'PPG-1'!I4</f>
        <v>12.666666666666666</v>
      </c>
      <c r="K38" s="3">
        <f>'PPG-1'!J4</f>
      </c>
      <c r="L38" s="3">
        <f>'PPG-1'!K4</f>
      </c>
      <c r="M38" s="3">
        <f>'PPG-1'!L4</f>
      </c>
      <c r="N38" s="3">
        <f>'PPG-1'!M4</f>
      </c>
      <c r="O38" s="2"/>
      <c r="P38" s="12">
        <f>'PPG-1'!R4</f>
        <v>16.116071428571427</v>
      </c>
      <c r="Q38" s="79">
        <f>'PPG-1'!S4</f>
        <v>16.01566138301817</v>
      </c>
    </row>
    <row r="39" spans="2:17" ht="12.75">
      <c r="B39" s="1" t="s">
        <v>77</v>
      </c>
      <c r="C39" s="3">
        <f>'PCE-1'!B4</f>
      </c>
      <c r="D39" s="3">
        <f>'PCE-1'!C4</f>
      </c>
      <c r="E39" s="3">
        <f>'PCE-1'!D4</f>
      </c>
      <c r="F39" s="3">
        <f>'PCE-1'!E4</f>
      </c>
      <c r="G39" s="3">
        <f>'PCE-1'!F4</f>
      </c>
      <c r="H39" s="3">
        <f>'PCE-1'!G4</f>
      </c>
      <c r="I39" s="3">
        <f>'PCE-1'!H4</f>
      </c>
      <c r="J39" s="3">
        <f>'PCE-1'!I4</f>
      </c>
      <c r="K39" s="3">
        <f>'PCE-1'!J4</f>
      </c>
      <c r="L39" s="3">
        <f>'PCE-1'!K4</f>
      </c>
      <c r="M39" s="3">
        <f>'PCE-1'!L4</f>
      </c>
      <c r="N39" s="3">
        <f>'PCE-1'!M4</f>
      </c>
      <c r="O39" s="2"/>
      <c r="P39" s="12">
        <f>'PCE-1'!R4</f>
      </c>
      <c r="Q39" s="79">
        <f>'PCE-1'!S4</f>
      </c>
    </row>
    <row r="40" spans="2:17" ht="12.75">
      <c r="B40" s="1" t="s">
        <v>66</v>
      </c>
      <c r="C40" s="3">
        <f>IF(ISERROR(AVERAGE('PPM-1'!B4:C4)),"",AVERAGE('PPM-1'!B4:C4))</f>
        <v>7.919230769230769</v>
      </c>
      <c r="D40" s="3">
        <f>IF(ISERROR(AVERAGE('PPM-1'!D4:E4)),"",AVERAGE('PPM-1'!D4:E4))</f>
        <v>8.715</v>
      </c>
      <c r="E40" s="3">
        <f>IF(ISERROR(AVERAGE('PPM-1'!F4:G4)),"",AVERAGE('PPM-1'!F4:G4))</f>
        <v>7.042440318302388</v>
      </c>
      <c r="F40" s="3">
        <f>IF(ISERROR(AVERAGE('PPM-1'!H4:I4)),"",AVERAGE('PPM-1'!H4:I4))</f>
        <v>9.74537037037037</v>
      </c>
      <c r="G40" s="3">
        <f>IF(ISERROR(AVERAGE('PPM-1'!J4:K4)),"",AVERAGE('PPM-1'!J4:K4))</f>
        <v>8.241626794258373</v>
      </c>
      <c r="H40" s="3">
        <f>IF(ISERROR(AVERAGE('PPM-1'!L4:M4)),"",AVERAGE('PPM-1'!L4:M4))</f>
        <v>8.333333333333334</v>
      </c>
      <c r="I40" s="3">
        <f>IF(ISERROR(AVERAGE('PPM-1'!N4:O4)),"",AVERAGE('PPM-1'!N4:O4))</f>
        <v>17.44608695652174</v>
      </c>
      <c r="J40" s="3">
        <f>IF(ISERROR(AVERAGE('PPM-1'!P4:Q4)),"",AVERAGE('PPM-1'!P4:Q4))</f>
        <v>11.31578947368421</v>
      </c>
      <c r="K40" s="3">
        <f>IF(ISERROR(AVERAGE('PPM-1'!R4:S4)),"",AVERAGE('PPM-1'!R4:S4))</f>
      </c>
      <c r="L40" s="3">
        <f>IF(ISERROR(AVERAGE('PPM-1'!T4:U4)),"",AVERAGE('PPM-1'!T4:U4))</f>
      </c>
      <c r="M40" s="3">
        <f>IF(ISERROR(AVERAGE('PPM-1'!V4:W4)),"",AVERAGE('PPM-1'!V4:W4))</f>
      </c>
      <c r="N40" s="3">
        <f>IF(ISERROR(AVERAGE('PPM-1'!X4:Y4)),"",AVERAGE('PPM-1'!X4:Y4))</f>
      </c>
      <c r="O40" s="2"/>
      <c r="P40" s="12">
        <f>'PPM-1'!AD4</f>
        <v>9.96165191740413</v>
      </c>
      <c r="Q40" s="79">
        <f>'PPM-1'!AE4</f>
        <v>9.84485975196265</v>
      </c>
    </row>
    <row r="41" spans="2:17" ht="12.75">
      <c r="B41" s="1" t="s">
        <v>65</v>
      </c>
      <c r="C41" s="3">
        <f>'FPSO RJ'!B4</f>
        <v>8.285714285714286</v>
      </c>
      <c r="D41" s="3">
        <f>'FPSO RJ'!C4</f>
        <v>7</v>
      </c>
      <c r="E41" s="3">
        <f>'FPSO RJ'!D4</f>
        <v>4</v>
      </c>
      <c r="F41" s="3">
        <f>'FPSO RJ'!E4</f>
        <v>7.142857142857143</v>
      </c>
      <c r="G41" s="3">
        <f>'FPSO RJ'!F4</f>
        <v>7</v>
      </c>
      <c r="H41" s="3">
        <f>'FPSO RJ'!G4</f>
        <v>6.666666666666667</v>
      </c>
      <c r="I41" s="3">
        <f>'FPSO RJ'!H4</f>
        <v>6.928571428571429</v>
      </c>
      <c r="J41" s="3">
        <f>'FPSO RJ'!I4</f>
        <v>6</v>
      </c>
      <c r="K41" s="3">
        <f>'FPSO RJ'!J4</f>
      </c>
      <c r="L41" s="3">
        <f>'FPSO RJ'!K4</f>
      </c>
      <c r="M41" s="3">
        <f>'FPSO RJ'!L4</f>
      </c>
      <c r="N41" s="3">
        <f>'FPSO RJ'!M4</f>
      </c>
      <c r="O41" s="2"/>
      <c r="P41" s="12">
        <f>'FPSO RJ'!R4</f>
        <v>6.985714285714286</v>
      </c>
      <c r="Q41" s="79">
        <f>'FPSO RJ'!S4</f>
        <v>6.627976190476191</v>
      </c>
    </row>
    <row r="42" spans="2:17" ht="12.75">
      <c r="B42" s="1" t="s">
        <v>86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12">
        <f>'P-20'!R4</f>
      </c>
      <c r="Q42" s="79">
        <f>'P-20'!R7</f>
      </c>
    </row>
    <row r="43" spans="2:17" ht="12.75">
      <c r="B43" s="1" t="s">
        <v>76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12"/>
      <c r="Q43" s="79"/>
    </row>
    <row r="44" ht="13.5" thickBot="1">
      <c r="B44" s="7"/>
    </row>
    <row r="45" spans="2:15" ht="13.5" thickBot="1">
      <c r="B45" s="41" t="s">
        <v>75</v>
      </c>
      <c r="C45" s="33">
        <f aca="true" t="shared" si="10" ref="C45:N45">MAX(C46:C69)</f>
        <v>28</v>
      </c>
      <c r="D45" s="33">
        <f t="shared" si="10"/>
        <v>28</v>
      </c>
      <c r="E45" s="33">
        <f t="shared" si="10"/>
        <v>28</v>
      </c>
      <c r="F45" s="33">
        <f t="shared" si="10"/>
        <v>120</v>
      </c>
      <c r="G45" s="33">
        <f t="shared" si="10"/>
        <v>87</v>
      </c>
      <c r="H45" s="33">
        <f t="shared" si="10"/>
        <v>35</v>
      </c>
      <c r="I45" s="33">
        <f t="shared" si="10"/>
        <v>47</v>
      </c>
      <c r="J45" s="33">
        <f t="shared" si="10"/>
        <v>38</v>
      </c>
      <c r="K45" s="33">
        <f t="shared" si="10"/>
        <v>0</v>
      </c>
      <c r="L45" s="33">
        <f t="shared" si="10"/>
        <v>0</v>
      </c>
      <c r="M45" s="33">
        <f t="shared" si="10"/>
        <v>0</v>
      </c>
      <c r="N45" s="33">
        <f t="shared" si="10"/>
        <v>0</v>
      </c>
      <c r="O45" s="2"/>
    </row>
    <row r="46" spans="2:15" ht="12.75">
      <c r="B46" s="1" t="s">
        <v>21</v>
      </c>
      <c r="C46" s="3">
        <f>'P-08'!B5</f>
        <v>0</v>
      </c>
      <c r="D46" s="3">
        <f>'P-08'!C5</f>
        <v>0</v>
      </c>
      <c r="E46" s="3">
        <f>'P-08'!D5</f>
        <v>0</v>
      </c>
      <c r="F46" s="3">
        <f>'P-08'!E5</f>
        <v>0</v>
      </c>
      <c r="G46" s="3">
        <f>'P-08'!F5</f>
        <v>0</v>
      </c>
      <c r="H46" s="3">
        <f>'P-08'!G5</f>
        <v>0</v>
      </c>
      <c r="I46" s="3">
        <f>'P-08'!H5</f>
        <v>0</v>
      </c>
      <c r="J46" s="3">
        <f>'P-08'!I5</f>
        <v>0</v>
      </c>
      <c r="K46" s="3">
        <f>'P-08'!J5</f>
        <v>0</v>
      </c>
      <c r="L46" s="3">
        <f>'P-08'!K5</f>
        <v>0</v>
      </c>
      <c r="M46" s="3">
        <f>'P-08'!L5</f>
        <v>0</v>
      </c>
      <c r="N46" s="3">
        <f>'P-08'!M5</f>
        <v>0</v>
      </c>
      <c r="O46" s="2"/>
    </row>
    <row r="47" spans="2:17" ht="12.75">
      <c r="B47" s="1" t="s">
        <v>23</v>
      </c>
      <c r="C47" s="3">
        <f>'P-18'!B5</f>
        <v>9</v>
      </c>
      <c r="D47" s="3">
        <f>'P-18'!C5</f>
        <v>22</v>
      </c>
      <c r="E47" s="3">
        <f>'P-18'!D5</f>
        <v>18</v>
      </c>
      <c r="F47" s="3">
        <f>'P-18'!E5</f>
        <v>18</v>
      </c>
      <c r="G47" s="3">
        <f>'P-18'!F5</f>
        <v>18</v>
      </c>
      <c r="H47" s="3">
        <f>'P-18'!G5</f>
        <v>24</v>
      </c>
      <c r="I47" s="3">
        <f>'P-18'!H5</f>
        <v>21</v>
      </c>
      <c r="J47" s="3">
        <f>'P-18'!I5</f>
        <v>11</v>
      </c>
      <c r="K47" s="3">
        <f>'P-18'!J5</f>
        <v>0</v>
      </c>
      <c r="L47" s="3">
        <f>'P-18'!K5</f>
        <v>0</v>
      </c>
      <c r="M47" s="3">
        <f>'P-18'!L5</f>
        <v>0</v>
      </c>
      <c r="N47" s="3">
        <f>'P-18'!M5</f>
        <v>0</v>
      </c>
      <c r="O47" s="2"/>
      <c r="P47" s="2"/>
      <c r="Q47" s="2"/>
    </row>
    <row r="48" spans="2:17" ht="12.75" customHeight="1">
      <c r="B48" s="1" t="s">
        <v>67</v>
      </c>
      <c r="C48" s="3">
        <f>'P-19'!B5</f>
        <v>21</v>
      </c>
      <c r="D48" s="3">
        <f>'P-19'!C5</f>
        <v>23</v>
      </c>
      <c r="E48" s="3">
        <f>'P-19'!D5</f>
        <v>20</v>
      </c>
      <c r="F48" s="3">
        <f>'P-19'!E5</f>
        <v>26</v>
      </c>
      <c r="G48" s="3">
        <f>'P-19'!F5</f>
        <v>21</v>
      </c>
      <c r="H48" s="3">
        <f>'P-19'!G5</f>
        <v>25</v>
      </c>
      <c r="I48" s="3">
        <f>'P-19'!H5</f>
        <v>23</v>
      </c>
      <c r="J48" s="3">
        <f>'P-19'!I5</f>
        <v>27</v>
      </c>
      <c r="K48" s="3">
        <f>'P-19'!J5</f>
        <v>0</v>
      </c>
      <c r="L48" s="3">
        <f>'P-19'!K5</f>
        <v>0</v>
      </c>
      <c r="M48" s="3">
        <f>'P-19'!L5</f>
        <v>0</v>
      </c>
      <c r="N48" s="3">
        <f>'P-19'!M5</f>
        <v>0</v>
      </c>
      <c r="O48" s="2"/>
      <c r="P48" s="2"/>
      <c r="Q48" s="2"/>
    </row>
    <row r="49" spans="2:17" ht="12.75" customHeight="1">
      <c r="B49" s="1" t="s">
        <v>26</v>
      </c>
      <c r="C49" s="3">
        <f>'P-26'!B5</f>
        <v>28</v>
      </c>
      <c r="D49" s="3">
        <f>'P-26'!C5</f>
        <v>27</v>
      </c>
      <c r="E49" s="3">
        <f>'P-26'!D5</f>
        <v>23</v>
      </c>
      <c r="F49" s="3">
        <f>'P-26'!E5</f>
        <v>27</v>
      </c>
      <c r="G49" s="3">
        <f>'P-26'!F5</f>
        <v>32</v>
      </c>
      <c r="H49" s="3">
        <f>'P-26'!G5</f>
        <v>32</v>
      </c>
      <c r="I49" s="3">
        <f>'P-26'!H5</f>
        <v>29</v>
      </c>
      <c r="J49" s="3">
        <f>'P-26'!I5</f>
        <v>24</v>
      </c>
      <c r="K49" s="3">
        <f>'P-26'!J5</f>
        <v>0</v>
      </c>
      <c r="L49" s="3">
        <f>'P-26'!K5</f>
        <v>0</v>
      </c>
      <c r="M49" s="3">
        <f>'P-26'!L5</f>
        <v>0</v>
      </c>
      <c r="N49" s="3">
        <f>'P-26'!M5</f>
        <v>0</v>
      </c>
      <c r="O49" s="2"/>
      <c r="P49" s="2"/>
      <c r="Q49" s="2"/>
    </row>
    <row r="50" spans="2:17" ht="12.75">
      <c r="B50" s="1" t="s">
        <v>22</v>
      </c>
      <c r="C50" s="3">
        <f>'P-27'!B5</f>
        <v>13</v>
      </c>
      <c r="D50" s="3">
        <f>'P-27'!C5</f>
        <v>20</v>
      </c>
      <c r="E50" s="3">
        <f>'P-27'!D5</f>
        <v>13</v>
      </c>
      <c r="F50" s="3">
        <f>'P-27'!E5</f>
        <v>13</v>
      </c>
      <c r="G50" s="3">
        <f>'P-27'!F5</f>
        <v>10</v>
      </c>
      <c r="H50" s="3">
        <f>'P-27'!G5</f>
        <v>11</v>
      </c>
      <c r="I50" s="3">
        <f>'P-27'!H5</f>
        <v>11</v>
      </c>
      <c r="J50" s="3">
        <f>'P-27'!I5</f>
        <v>0</v>
      </c>
      <c r="K50" s="3">
        <f>'P-27'!J5</f>
        <v>0</v>
      </c>
      <c r="L50" s="3">
        <f>'P-27'!K5</f>
        <v>0</v>
      </c>
      <c r="M50" s="3">
        <f>'P-27'!L5</f>
        <v>0</v>
      </c>
      <c r="N50" s="3">
        <f>'P-27'!M5</f>
        <v>0</v>
      </c>
      <c r="O50" s="2"/>
      <c r="P50" s="2"/>
      <c r="Q50" s="2"/>
    </row>
    <row r="51" spans="2:17" ht="12.75">
      <c r="B51" s="1" t="s">
        <v>27</v>
      </c>
      <c r="C51" s="3">
        <f>MAX('P-31'!B5:C5)</f>
        <v>25</v>
      </c>
      <c r="D51" s="3">
        <f>MAX('P-31'!D5:E5)</f>
        <v>25</v>
      </c>
      <c r="E51" s="3">
        <f>MAX('P-31'!F5:G5)</f>
        <v>21</v>
      </c>
      <c r="F51" s="3">
        <f>MAX('P-31'!H5:I5)</f>
        <v>26</v>
      </c>
      <c r="G51" s="3">
        <f>MAX('P-31'!J5:K5)</f>
        <v>17</v>
      </c>
      <c r="H51" s="3">
        <f>MAX('P-31'!L5:M5)</f>
        <v>26</v>
      </c>
      <c r="I51" s="3">
        <f>MAX('P-31'!N5:O5)</f>
        <v>29</v>
      </c>
      <c r="J51" s="3">
        <f>MAX('P-31'!P5:Q5)</f>
        <v>28</v>
      </c>
      <c r="K51" s="3">
        <f>MAX('P-31'!R5:S5)</f>
        <v>0</v>
      </c>
      <c r="L51" s="3">
        <f>MAX('P-31'!T5:U5)</f>
        <v>0</v>
      </c>
      <c r="M51" s="3">
        <f>MAX('P-31'!V5:W5)</f>
        <v>0</v>
      </c>
      <c r="N51" s="3">
        <f>MAX('P-31'!X5:Y5)</f>
        <v>0</v>
      </c>
      <c r="O51" s="2"/>
      <c r="P51" s="2"/>
      <c r="Q51" s="2"/>
    </row>
    <row r="52" spans="2:17" ht="12.75">
      <c r="B52" s="1" t="s">
        <v>24</v>
      </c>
      <c r="C52" s="3">
        <f>'P-32'!B5</f>
        <v>15</v>
      </c>
      <c r="D52" s="3">
        <f>'P-32'!C5</f>
        <v>12</v>
      </c>
      <c r="E52" s="3">
        <f>'P-32'!D5</f>
        <v>15</v>
      </c>
      <c r="F52" s="3">
        <f>'P-32'!E5</f>
        <v>27</v>
      </c>
      <c r="G52" s="3">
        <f>'P-32'!F5</f>
        <v>28</v>
      </c>
      <c r="H52" s="3">
        <f>'P-32'!G5</f>
        <v>29</v>
      </c>
      <c r="I52" s="3">
        <f>'P-32'!H5</f>
        <v>21</v>
      </c>
      <c r="J52" s="3">
        <f>'P-32'!I5</f>
        <v>14</v>
      </c>
      <c r="K52" s="3">
        <f>'P-32'!J5</f>
        <v>0</v>
      </c>
      <c r="L52" s="3">
        <f>'P-32'!K5</f>
        <v>0</v>
      </c>
      <c r="M52" s="3">
        <f>'P-32'!L5</f>
        <v>0</v>
      </c>
      <c r="N52" s="3">
        <f>'P-32'!M5</f>
        <v>0</v>
      </c>
      <c r="O52" s="2"/>
      <c r="P52" s="2"/>
      <c r="Q52" s="2"/>
    </row>
    <row r="53" spans="2:17" ht="12.75">
      <c r="B53" s="1" t="s">
        <v>28</v>
      </c>
      <c r="C53" s="3">
        <f>'P-33'!B5</f>
        <v>24</v>
      </c>
      <c r="D53" s="3">
        <f>'P-33'!C5</f>
        <v>5</v>
      </c>
      <c r="E53" s="3">
        <f>'P-33'!D5</f>
        <v>23</v>
      </c>
      <c r="F53" s="3">
        <f>'P-33'!E5</f>
        <v>26</v>
      </c>
      <c r="G53" s="3">
        <f>'P-33'!F5</f>
        <v>27</v>
      </c>
      <c r="H53" s="3">
        <f>'P-33'!G5</f>
        <v>19</v>
      </c>
      <c r="I53" s="3">
        <f>'P-33'!H5</f>
        <v>0</v>
      </c>
      <c r="J53" s="3">
        <f>'P-33'!I5</f>
        <v>16</v>
      </c>
      <c r="K53" s="3">
        <f>'P-33'!J5</f>
        <v>0</v>
      </c>
      <c r="L53" s="3">
        <f>'P-33'!K5</f>
        <v>0</v>
      </c>
      <c r="M53" s="3">
        <f>'P-33'!L5</f>
        <v>0</v>
      </c>
      <c r="N53" s="3">
        <f>'P-33'!M5</f>
        <v>0</v>
      </c>
      <c r="O53" s="2"/>
      <c r="P53" s="2"/>
      <c r="Q53" s="2"/>
    </row>
    <row r="54" spans="2:17" ht="12.75">
      <c r="B54" s="1" t="s">
        <v>29</v>
      </c>
      <c r="C54" s="3">
        <f>'P-35'!B5</f>
        <v>18</v>
      </c>
      <c r="D54" s="3">
        <f>'P-35'!C5</f>
        <v>20</v>
      </c>
      <c r="E54" s="3">
        <f>'P-35'!D5</f>
        <v>19</v>
      </c>
      <c r="F54" s="3">
        <f>'P-35'!E5</f>
        <v>20</v>
      </c>
      <c r="G54" s="3">
        <f>'P-35'!F5</f>
        <v>87</v>
      </c>
      <c r="H54" s="3">
        <f>'P-35'!G5</f>
        <v>28</v>
      </c>
      <c r="I54" s="3">
        <f>'P-35'!H5</f>
        <v>28</v>
      </c>
      <c r="J54" s="3">
        <f>'P-35'!I5</f>
        <v>26</v>
      </c>
      <c r="K54" s="3">
        <f>'P-35'!J5</f>
        <v>0</v>
      </c>
      <c r="L54" s="3">
        <f>'P-35'!K5</f>
        <v>0</v>
      </c>
      <c r="M54" s="3">
        <f>'P-35'!L5</f>
        <v>0</v>
      </c>
      <c r="N54" s="3">
        <f>'P-35'!M5</f>
        <v>0</v>
      </c>
      <c r="O54" s="2"/>
      <c r="P54" s="2"/>
      <c r="Q54" s="2"/>
    </row>
    <row r="55" spans="2:17" ht="12.75">
      <c r="B55" s="1" t="s">
        <v>231</v>
      </c>
      <c r="C55" s="3">
        <f>MAX('P-37'!B4:C4)</f>
        <v>9.055555555555555</v>
      </c>
      <c r="D55" s="3">
        <f>MAX('P-37'!D4:E4)</f>
        <v>8.625</v>
      </c>
      <c r="E55" s="3">
        <f>MAX('P-37'!F4:G4)</f>
        <v>5.666666666666667</v>
      </c>
      <c r="F55" s="3">
        <f>MAX('P-37'!H4:I4)</f>
        <v>13</v>
      </c>
      <c r="G55" s="3">
        <f>MAX('P-37'!J4:K4)</f>
        <v>6.428571428571429</v>
      </c>
      <c r="H55" s="3">
        <f>MAX('P-37'!L4:M4)</f>
        <v>15.842105263157896</v>
      </c>
      <c r="I55" s="3">
        <f>MAX('P-37'!N4:O4)</f>
        <v>7.611111111111111</v>
      </c>
      <c r="J55" s="3">
        <f>MAX('P-37'!P4:Q4)</f>
        <v>9.222222222222221</v>
      </c>
      <c r="K55" s="3">
        <f>MAX('P-37'!R4:S4)</f>
        <v>0</v>
      </c>
      <c r="L55" s="3">
        <f>MAX('P-37'!T4:U4)</f>
        <v>0</v>
      </c>
      <c r="M55" s="3">
        <f>MAX('P-37'!V4:W4)</f>
        <v>0</v>
      </c>
      <c r="N55" s="3">
        <f>MAX('P-37'!X4:Y4)</f>
        <v>0</v>
      </c>
      <c r="O55" s="2"/>
      <c r="P55" s="2"/>
      <c r="Q55" s="2"/>
    </row>
    <row r="56" spans="2:17" ht="12.75">
      <c r="B56" s="1" t="s">
        <v>25</v>
      </c>
      <c r="C56" s="3">
        <f>MAX('P-47'!B5:C5)</f>
        <v>26</v>
      </c>
      <c r="D56" s="3">
        <f>MAX('P-47'!D5:E5)</f>
        <v>21</v>
      </c>
      <c r="E56" s="3">
        <f>MAX('P-47'!F5:G5)</f>
        <v>26</v>
      </c>
      <c r="F56" s="3">
        <f>MAX('P-47'!H5:I5)</f>
        <v>20</v>
      </c>
      <c r="G56" s="3">
        <f>MAX('P-47'!J5:K5)</f>
        <v>27</v>
      </c>
      <c r="H56" s="3">
        <f>MAX('P-47'!L5:M5)</f>
        <v>35</v>
      </c>
      <c r="I56" s="3">
        <f>MAX('P-47'!N5:O5)</f>
        <v>27</v>
      </c>
      <c r="J56" s="3">
        <f>MAX('P-47'!P5:Q5)</f>
        <v>28</v>
      </c>
      <c r="K56" s="3">
        <f>MAX('P-47'!R5:S5)</f>
        <v>0</v>
      </c>
      <c r="L56" s="3">
        <f>MAX('P-47'!T5:U5)</f>
        <v>0</v>
      </c>
      <c r="M56" s="3">
        <f>MAX('P-47'!V5:W5)</f>
        <v>0</v>
      </c>
      <c r="N56" s="3">
        <f>MAX('P-47'!X5:Y5)</f>
        <v>0</v>
      </c>
      <c r="O56" s="2"/>
      <c r="P56" s="2"/>
      <c r="Q56" s="2"/>
    </row>
    <row r="57" spans="2:17" ht="12.75">
      <c r="B57" s="60" t="s">
        <v>233</v>
      </c>
      <c r="C57" s="32">
        <f>'P-63'!B5</f>
        <v>0</v>
      </c>
      <c r="D57" s="32">
        <f>'P-63'!C5</f>
        <v>0</v>
      </c>
      <c r="E57" s="32">
        <f>'P-63'!D5</f>
        <v>0</v>
      </c>
      <c r="F57" s="32">
        <f>'P-63'!E5</f>
        <v>0</v>
      </c>
      <c r="G57" s="32">
        <f>'P-63'!F5</f>
        <v>0</v>
      </c>
      <c r="H57" s="32">
        <f>'P-63'!G5</f>
        <v>0</v>
      </c>
      <c r="I57" s="32">
        <f>'P-63'!H5</f>
        <v>0</v>
      </c>
      <c r="J57" s="32">
        <f>'P-63'!I5</f>
        <v>0</v>
      </c>
      <c r="K57" s="32">
        <f>'P-63'!J5</f>
        <v>0</v>
      </c>
      <c r="L57" s="32">
        <f>'P-63'!K5</f>
        <v>0</v>
      </c>
      <c r="M57" s="32">
        <f>'P-63'!L5</f>
        <v>0</v>
      </c>
      <c r="N57" s="32">
        <f>'P-63'!M5</f>
        <v>0</v>
      </c>
      <c r="O57" s="2"/>
      <c r="P57" s="2"/>
      <c r="Q57" s="2"/>
    </row>
    <row r="58" spans="2:17" ht="12.75">
      <c r="B58" s="1" t="s">
        <v>87</v>
      </c>
      <c r="C58" s="3">
        <f>'P-65 (SS-06)'!B5</f>
        <v>21</v>
      </c>
      <c r="D58" s="3">
        <f>'P-65 (SS-06)'!C5</f>
        <v>16</v>
      </c>
      <c r="E58" s="3">
        <f>'P-65 (SS-06)'!D5</f>
        <v>17</v>
      </c>
      <c r="F58" s="3">
        <f>'P-65 (SS-06)'!E5</f>
        <v>16</v>
      </c>
      <c r="G58" s="3">
        <f>'P-65 (SS-06)'!F5</f>
        <v>12</v>
      </c>
      <c r="H58" s="3">
        <f>'P-65 (SS-06)'!G5</f>
        <v>19</v>
      </c>
      <c r="I58" s="3">
        <f>'P-65 (SS-06)'!H5</f>
        <v>25</v>
      </c>
      <c r="J58" s="3">
        <f>'P-65 (SS-06)'!I5</f>
        <v>15</v>
      </c>
      <c r="K58" s="3">
        <f>'P-65 (SS-06)'!J5</f>
        <v>0</v>
      </c>
      <c r="L58" s="3">
        <f>'P-65 (SS-06)'!K5</f>
        <v>0</v>
      </c>
      <c r="M58" s="3">
        <f>'P-65 (SS-06)'!L5</f>
        <v>0</v>
      </c>
      <c r="N58" s="3">
        <f>'P-65 (SS-06)'!M5</f>
        <v>0</v>
      </c>
      <c r="O58" s="2"/>
      <c r="P58" s="2"/>
      <c r="Q58" s="2"/>
    </row>
    <row r="59" spans="2:17" ht="12.75">
      <c r="B59" s="1" t="s">
        <v>34</v>
      </c>
      <c r="C59" s="3">
        <f>'PGP-1'!B5</f>
        <v>25</v>
      </c>
      <c r="D59" s="3">
        <f>'PGP-1'!C5</f>
        <v>24</v>
      </c>
      <c r="E59" s="3">
        <f>'PGP-1'!D5</f>
        <v>28</v>
      </c>
      <c r="F59" s="3">
        <f>'PGP-1'!E5</f>
        <v>120</v>
      </c>
      <c r="G59" s="3">
        <f>'PGP-1'!F5</f>
        <v>28</v>
      </c>
      <c r="H59" s="3">
        <f>'PGP-1'!G5</f>
        <v>31</v>
      </c>
      <c r="I59" s="3">
        <f>'PGP-1'!H5</f>
        <v>39</v>
      </c>
      <c r="J59" s="3">
        <f>'PGP-1'!I5</f>
        <v>38</v>
      </c>
      <c r="K59" s="3">
        <f>'PGP-1'!J5</f>
        <v>0</v>
      </c>
      <c r="L59" s="3">
        <f>'PGP-1'!K5</f>
        <v>0</v>
      </c>
      <c r="M59" s="3">
        <f>'PGP-1'!L5</f>
        <v>0</v>
      </c>
      <c r="N59" s="3">
        <f>'PGP-1'!M5</f>
        <v>0</v>
      </c>
      <c r="O59" s="2"/>
      <c r="P59" s="2"/>
      <c r="Q59" s="2"/>
    </row>
    <row r="60" spans="2:17" ht="12.75">
      <c r="B60" s="1" t="s">
        <v>32</v>
      </c>
      <c r="C60" s="3">
        <f>'PNA-1'!B5</f>
        <v>21</v>
      </c>
      <c r="D60" s="3">
        <f>'PNA-1'!C5</f>
        <v>18</v>
      </c>
      <c r="E60" s="3">
        <f>'PNA-1'!D5</f>
        <v>16</v>
      </c>
      <c r="F60" s="3">
        <f>'PNA-1'!E5</f>
        <v>16</v>
      </c>
      <c r="G60" s="3">
        <f>'PNA-1'!F5</f>
        <v>11</v>
      </c>
      <c r="H60" s="3">
        <f>'PNA-1'!G5</f>
        <v>9</v>
      </c>
      <c r="I60" s="3">
        <f>'PNA-1'!H5</f>
        <v>18</v>
      </c>
      <c r="J60" s="3">
        <f>'PNA-1'!I5</f>
        <v>13</v>
      </c>
      <c r="K60" s="3">
        <f>'PNA-1'!J5</f>
        <v>0</v>
      </c>
      <c r="L60" s="3">
        <f>'PNA-1'!K5</f>
        <v>0</v>
      </c>
      <c r="M60" s="3">
        <f>'PNA-1'!L5</f>
        <v>0</v>
      </c>
      <c r="N60" s="3">
        <f>'PNA-1'!M5</f>
        <v>0</v>
      </c>
      <c r="O60" s="2"/>
      <c r="P60" s="2"/>
      <c r="Q60" s="2"/>
    </row>
    <row r="61" spans="2:17" ht="12.75">
      <c r="B61" s="1" t="s">
        <v>33</v>
      </c>
      <c r="C61" s="3">
        <f>MAX('PNA-2'!B5:D5)</f>
        <v>16</v>
      </c>
      <c r="D61" s="3">
        <f>MAX('PNA-2'!E5:G5)</f>
        <v>14</v>
      </c>
      <c r="E61" s="3">
        <f>MAX('PNA-2'!H5:J5)</f>
        <v>12</v>
      </c>
      <c r="F61" s="3">
        <f>MAX('PNA-2'!K5:M5)</f>
        <v>13</v>
      </c>
      <c r="G61" s="3">
        <f>MAX('PNA-2'!N5:P5)</f>
        <v>20</v>
      </c>
      <c r="H61" s="3">
        <f>MAX('PNA-2'!Q5:S5)</f>
        <v>24</v>
      </c>
      <c r="I61" s="3">
        <f>MAX('PNA-2'!T5:V5)</f>
        <v>18</v>
      </c>
      <c r="J61" s="3">
        <f>MAX('PNA-2'!W5:Y5)</f>
        <v>14</v>
      </c>
      <c r="K61" s="3">
        <f>MAX('PNA-2'!Z5:AB5)</f>
        <v>0</v>
      </c>
      <c r="L61" s="3">
        <f>MAX('PNA-2'!AC5:AE5)</f>
        <v>0</v>
      </c>
      <c r="M61" s="3">
        <f>MAX('PNA-2'!AF5:AH5)</f>
        <v>0</v>
      </c>
      <c r="N61" s="3">
        <f>MAX('PNA-2'!AI5:AK5)</f>
        <v>0</v>
      </c>
      <c r="O61" s="2"/>
      <c r="P61" s="2"/>
      <c r="Q61" s="2"/>
    </row>
    <row r="62" spans="2:17" ht="12.75">
      <c r="B62" s="1" t="s">
        <v>30</v>
      </c>
      <c r="C62" s="3">
        <f>'PCH-1'!B5</f>
        <v>17</v>
      </c>
      <c r="D62" s="3">
        <f>'PCH-1'!C5</f>
        <v>17</v>
      </c>
      <c r="E62" s="3">
        <f>'PCH-1'!D5</f>
        <v>14</v>
      </c>
      <c r="F62" s="3">
        <f>'PCH-1'!E5</f>
        <v>0</v>
      </c>
      <c r="G62" s="3">
        <f>'PCH-1'!F5</f>
        <v>0</v>
      </c>
      <c r="H62" s="3">
        <f>'PCH-1'!G5</f>
        <v>0</v>
      </c>
      <c r="I62" s="3">
        <f>'PCH-1'!H5</f>
        <v>0</v>
      </c>
      <c r="J62" s="3">
        <f>'PCH-1'!I5</f>
        <v>0</v>
      </c>
      <c r="K62" s="3">
        <f>'PCH-1'!J5</f>
        <v>0</v>
      </c>
      <c r="L62" s="3">
        <f>'PCH-1'!K5</f>
        <v>0</v>
      </c>
      <c r="M62" s="3">
        <f>'PCH-1'!L5</f>
        <v>0</v>
      </c>
      <c r="N62" s="3">
        <f>'PCH-1'!M5</f>
        <v>0</v>
      </c>
      <c r="O62" s="2"/>
      <c r="P62" s="2"/>
      <c r="Q62" s="2"/>
    </row>
    <row r="63" spans="2:17" ht="12.75">
      <c r="B63" s="1" t="s">
        <v>31</v>
      </c>
      <c r="C63" s="3">
        <f>'PCH-2'!B5</f>
        <v>25</v>
      </c>
      <c r="D63" s="3">
        <f>'PCH-2'!C5</f>
        <v>26</v>
      </c>
      <c r="E63" s="3">
        <f>'PCH-2'!D5</f>
        <v>26</v>
      </c>
      <c r="F63" s="3">
        <f>'PCH-2'!E5</f>
        <v>23</v>
      </c>
      <c r="G63" s="3">
        <f>'PCH-2'!F5</f>
        <v>17</v>
      </c>
      <c r="H63" s="3">
        <f>'PCH-2'!G5</f>
        <v>26</v>
      </c>
      <c r="I63" s="3">
        <f>'PCH-2'!H5</f>
        <v>27</v>
      </c>
      <c r="J63" s="3">
        <f>'PCH-2'!I5</f>
        <v>19</v>
      </c>
      <c r="K63" s="3">
        <f>'PCH-2'!J5</f>
        <v>0</v>
      </c>
      <c r="L63" s="3">
        <f>'PCH-2'!K5</f>
        <v>0</v>
      </c>
      <c r="M63" s="3">
        <f>'PCH-2'!L5</f>
        <v>0</v>
      </c>
      <c r="N63" s="3">
        <f>'PCH-2'!M5</f>
        <v>0</v>
      </c>
      <c r="O63" s="2"/>
      <c r="P63" s="2"/>
      <c r="Q63" s="2"/>
    </row>
    <row r="64" spans="2:17" ht="12.75">
      <c r="B64" s="1" t="s">
        <v>35</v>
      </c>
      <c r="C64" s="3">
        <f>'PPG-1'!B5</f>
        <v>24</v>
      </c>
      <c r="D64" s="3">
        <f>'PPG-1'!C5</f>
        <v>28</v>
      </c>
      <c r="E64" s="3">
        <f>'PPG-1'!D5</f>
        <v>23</v>
      </c>
      <c r="F64" s="3">
        <f>'PPG-1'!E5</f>
        <v>27</v>
      </c>
      <c r="G64" s="3">
        <f>'PPG-1'!F5</f>
        <v>26</v>
      </c>
      <c r="H64" s="3">
        <f>'PPG-1'!G5</f>
        <v>26</v>
      </c>
      <c r="I64" s="3">
        <f>'PPG-1'!H5</f>
        <v>28</v>
      </c>
      <c r="J64" s="3">
        <f>'PPG-1'!I5</f>
        <v>21</v>
      </c>
      <c r="K64" s="3">
        <f>'PPG-1'!J5</f>
        <v>0</v>
      </c>
      <c r="L64" s="3">
        <f>'PPG-1'!K5</f>
        <v>0</v>
      </c>
      <c r="M64" s="3">
        <f>'PPG-1'!L5</f>
        <v>0</v>
      </c>
      <c r="N64" s="3">
        <f>'PPG-1'!M5</f>
        <v>0</v>
      </c>
      <c r="O64" s="2"/>
      <c r="P64" s="2"/>
      <c r="Q64" s="2"/>
    </row>
    <row r="65" spans="2:17" ht="12.75">
      <c r="B65" s="1" t="s">
        <v>77</v>
      </c>
      <c r="C65" s="3">
        <f>'PCE-1'!B5</f>
        <v>0</v>
      </c>
      <c r="D65" s="3">
        <f>'PCE-1'!C5</f>
        <v>0</v>
      </c>
      <c r="E65" s="3">
        <f>'PCE-1'!D5</f>
        <v>0</v>
      </c>
      <c r="F65" s="3">
        <f>'PCE-1'!E5</f>
        <v>0</v>
      </c>
      <c r="G65" s="3">
        <f>'PCE-1'!F5</f>
        <v>0</v>
      </c>
      <c r="H65" s="3">
        <f>'PCE-1'!G5</f>
        <v>0</v>
      </c>
      <c r="I65" s="3">
        <f>'PCE-1'!H5</f>
        <v>0</v>
      </c>
      <c r="J65" s="3">
        <f>'PCE-1'!I5</f>
        <v>0</v>
      </c>
      <c r="K65" s="3">
        <f>'PCE-1'!J5</f>
        <v>0</v>
      </c>
      <c r="L65" s="3">
        <f>'PCE-1'!K5</f>
        <v>0</v>
      </c>
      <c r="M65" s="3">
        <f>'PCE-1'!L5</f>
        <v>0</v>
      </c>
      <c r="N65" s="3">
        <f>'PCE-1'!M5</f>
        <v>0</v>
      </c>
      <c r="O65" s="2"/>
      <c r="P65" s="2"/>
      <c r="Q65" s="2"/>
    </row>
    <row r="66" spans="2:17" ht="12.75">
      <c r="B66" s="1" t="s">
        <v>66</v>
      </c>
      <c r="C66" s="3">
        <f>MAX('PPM-1'!B5:C5)</f>
        <v>23</v>
      </c>
      <c r="D66" s="3">
        <f>MAX('PPM-1'!D5:E5)</f>
        <v>14</v>
      </c>
      <c r="E66" s="3">
        <f>MAX('PPM-1'!F5:G5)</f>
        <v>11</v>
      </c>
      <c r="F66" s="3">
        <f>MAX('PPM-1'!H5:I5)</f>
        <v>26</v>
      </c>
      <c r="G66" s="3">
        <f>MAX('PPM-1'!J5:K5)</f>
        <v>17</v>
      </c>
      <c r="H66" s="3">
        <f>MAX('PPM-1'!L5:M5)</f>
        <v>11</v>
      </c>
      <c r="I66" s="3">
        <f>MAX('PPM-1'!N5:O5)</f>
        <v>47</v>
      </c>
      <c r="J66" s="3">
        <f>MAX('PPM-1'!P5:Q5)</f>
        <v>23</v>
      </c>
      <c r="K66" s="3">
        <f>MAX('PPM-1'!R5:S5)</f>
        <v>0</v>
      </c>
      <c r="L66" s="3">
        <f>MAX('PPM-1'!T5:U5)</f>
        <v>0</v>
      </c>
      <c r="M66" s="3">
        <f>MAX('PPM-1'!V5:W5)</f>
        <v>0</v>
      </c>
      <c r="N66" s="3">
        <f>MAX('PPM-1'!X5:Y5)</f>
        <v>0</v>
      </c>
      <c r="O66" s="2"/>
      <c r="P66" s="2"/>
      <c r="Q66" s="2"/>
    </row>
    <row r="67" spans="2:17" ht="12.75">
      <c r="B67" s="1" t="s">
        <v>65</v>
      </c>
      <c r="C67" s="3">
        <f>'FPSO RJ'!B5</f>
        <v>16</v>
      </c>
      <c r="D67" s="3">
        <f>'FPSO RJ'!C5</f>
        <v>11</v>
      </c>
      <c r="E67" s="3">
        <f>'FPSO RJ'!D5</f>
        <v>4</v>
      </c>
      <c r="F67" s="3">
        <f>'FPSO RJ'!E5</f>
        <v>13</v>
      </c>
      <c r="G67" s="3">
        <f>'FPSO RJ'!F5</f>
        <v>16</v>
      </c>
      <c r="H67" s="3">
        <f>'FPSO RJ'!G5</f>
        <v>8</v>
      </c>
      <c r="I67" s="3">
        <f>'FPSO RJ'!H5</f>
        <v>12</v>
      </c>
      <c r="J67" s="3">
        <f>'FPSO RJ'!I5</f>
        <v>6</v>
      </c>
      <c r="K67" s="3">
        <f>'FPSO RJ'!J5</f>
        <v>0</v>
      </c>
      <c r="L67" s="3">
        <f>'FPSO RJ'!K5</f>
        <v>0</v>
      </c>
      <c r="M67" s="3">
        <f>'FPSO RJ'!L5</f>
        <v>0</v>
      </c>
      <c r="N67" s="3">
        <f>'FPSO RJ'!M5</f>
        <v>0</v>
      </c>
      <c r="O67" s="2"/>
      <c r="P67" s="2"/>
      <c r="Q67" s="2"/>
    </row>
    <row r="68" spans="2:17" ht="12.75">
      <c r="B68" s="1" t="s">
        <v>86</v>
      </c>
      <c r="C68" s="3">
        <f>'P-20'!B5</f>
        <v>0</v>
      </c>
      <c r="D68" s="3">
        <f>'P-20'!C5</f>
        <v>0</v>
      </c>
      <c r="E68" s="3">
        <f>'P-20'!D5</f>
        <v>0</v>
      </c>
      <c r="F68" s="3">
        <f>'P-20'!E5</f>
        <v>0</v>
      </c>
      <c r="G68" s="3">
        <f>'P-20'!F5</f>
        <v>0</v>
      </c>
      <c r="H68" s="3">
        <f>'P-20'!G5</f>
        <v>0</v>
      </c>
      <c r="I68" s="3">
        <f>'P-20'!H5</f>
        <v>0</v>
      </c>
      <c r="J68" s="3">
        <f>'P-20'!I5</f>
        <v>0</v>
      </c>
      <c r="K68" s="3">
        <f>'P-20'!J5</f>
        <v>0</v>
      </c>
      <c r="L68" s="3">
        <f>'P-20'!K5</f>
        <v>0</v>
      </c>
      <c r="M68" s="3">
        <f>'P-20'!L5</f>
        <v>0</v>
      </c>
      <c r="N68" s="3">
        <f>'P-20'!M5</f>
        <v>0</v>
      </c>
      <c r="O68" s="2"/>
      <c r="P68" s="2"/>
      <c r="Q68" s="2"/>
    </row>
    <row r="69" spans="2:15" ht="12.75">
      <c r="B69" s="1" t="s">
        <v>76</v>
      </c>
      <c r="C69" s="3">
        <f>'FPSO-RO'!B5</f>
        <v>0</v>
      </c>
      <c r="D69" s="3">
        <f>'FPSO-RO'!C5</f>
        <v>0</v>
      </c>
      <c r="E69" s="3">
        <f>'FPSO-RO'!D5</f>
        <v>0</v>
      </c>
      <c r="F69" s="3">
        <f>'FPSO-RO'!E5</f>
        <v>0</v>
      </c>
      <c r="G69" s="3">
        <f>'FPSO-RO'!F5</f>
        <v>0</v>
      </c>
      <c r="H69" s="3">
        <f>'FPSO-RO'!G5</f>
        <v>0</v>
      </c>
      <c r="I69" s="3">
        <f>'FPSO-RO'!H5</f>
        <v>0</v>
      </c>
      <c r="J69" s="3">
        <f>'FPSO-RO'!I5</f>
        <v>0</v>
      </c>
      <c r="K69" s="3">
        <f>'FPSO-RO'!J5</f>
        <v>0</v>
      </c>
      <c r="L69" s="3">
        <f>'FPSO-RO'!K5</f>
        <v>0</v>
      </c>
      <c r="M69" s="3">
        <f>'FPSO-RO'!L5</f>
        <v>0</v>
      </c>
      <c r="N69" s="3">
        <f>'FPSO-RO'!M5</f>
        <v>0</v>
      </c>
      <c r="O69" s="2"/>
    </row>
    <row r="70" ht="13.5" thickBot="1">
      <c r="B70" s="7"/>
    </row>
    <row r="71" spans="2:15" ht="13.5" thickBot="1">
      <c r="B71" s="116" t="s">
        <v>146</v>
      </c>
      <c r="C71" s="120">
        <f aca="true" t="shared" si="11" ref="C71:O71">SUM(C72:C93)</f>
        <v>0</v>
      </c>
      <c r="D71" s="121">
        <f t="shared" si="11"/>
        <v>0</v>
      </c>
      <c r="E71" s="121">
        <f t="shared" si="11"/>
        <v>0</v>
      </c>
      <c r="F71" s="121">
        <f t="shared" si="11"/>
        <v>4</v>
      </c>
      <c r="G71" s="121">
        <f t="shared" si="11"/>
        <v>1</v>
      </c>
      <c r="H71" s="121">
        <f t="shared" si="11"/>
        <v>0</v>
      </c>
      <c r="I71" s="121">
        <f t="shared" si="11"/>
        <v>1</v>
      </c>
      <c r="J71" s="121">
        <f t="shared" si="11"/>
        <v>0</v>
      </c>
      <c r="K71" s="121">
        <f t="shared" si="11"/>
        <v>0</v>
      </c>
      <c r="L71" s="121">
        <f t="shared" si="11"/>
        <v>0</v>
      </c>
      <c r="M71" s="121">
        <f t="shared" si="11"/>
        <v>0</v>
      </c>
      <c r="N71" s="121">
        <f t="shared" si="11"/>
        <v>0</v>
      </c>
      <c r="O71" s="122">
        <f t="shared" si="11"/>
        <v>6</v>
      </c>
    </row>
    <row r="72" spans="2:15" ht="12.75">
      <c r="B72" s="123" t="s">
        <v>21</v>
      </c>
      <c r="C72" s="118">
        <f>'P-08'!$B$40</f>
        <v>0</v>
      </c>
      <c r="D72" s="118">
        <f>'P-08'!$C$40</f>
        <v>0</v>
      </c>
      <c r="E72" s="118">
        <f>'P-08'!$D$40</f>
        <v>0</v>
      </c>
      <c r="F72" s="118">
        <f>'P-08'!$E$40</f>
        <v>0</v>
      </c>
      <c r="G72" s="118">
        <f>'P-08'!$F$40</f>
        <v>0</v>
      </c>
      <c r="H72" s="118">
        <f>'P-08'!$G$40</f>
        <v>0</v>
      </c>
      <c r="I72" s="118">
        <f>'P-08'!$H$40</f>
        <v>0</v>
      </c>
      <c r="J72" s="118">
        <f>'P-08'!$I$40</f>
        <v>0</v>
      </c>
      <c r="K72" s="118">
        <f>'P-08'!$J$40</f>
        <v>0</v>
      </c>
      <c r="L72" s="118">
        <f>'P-08'!$K$40</f>
        <v>0</v>
      </c>
      <c r="M72" s="118">
        <f>'P-08'!$L$40</f>
        <v>0</v>
      </c>
      <c r="N72" s="118">
        <f>'P-08'!$M$40</f>
        <v>0</v>
      </c>
      <c r="O72" s="118">
        <f aca="true" t="shared" si="12" ref="O72:O92">SUM(C72:N72)</f>
        <v>0</v>
      </c>
    </row>
    <row r="73" spans="2:15" ht="12.75">
      <c r="B73" s="73" t="s">
        <v>23</v>
      </c>
      <c r="C73" s="118">
        <f>'P-18'!$B$40</f>
        <v>0</v>
      </c>
      <c r="D73" s="118">
        <f>'P-18'!$C$40</f>
        <v>0</v>
      </c>
      <c r="E73" s="118">
        <f>'P-18'!$D$40</f>
        <v>0</v>
      </c>
      <c r="F73" s="118">
        <f>'P-18'!$E$40</f>
        <v>0</v>
      </c>
      <c r="G73" s="118">
        <f>'P-18'!$F$40</f>
        <v>0</v>
      </c>
      <c r="H73" s="118">
        <f>'P-18'!$G$40</f>
        <v>0</v>
      </c>
      <c r="I73" s="118">
        <f>'P-18'!$H$40</f>
        <v>0</v>
      </c>
      <c r="J73" s="118">
        <f>'P-18'!$I$40</f>
        <v>0</v>
      </c>
      <c r="K73" s="118">
        <f>'P-18'!$J$40</f>
        <v>0</v>
      </c>
      <c r="L73" s="118">
        <f>'P-18'!$K$40</f>
        <v>0</v>
      </c>
      <c r="M73" s="118">
        <f>'P-18'!$L$40</f>
        <v>0</v>
      </c>
      <c r="N73" s="118">
        <f>'P-18'!$M$40</f>
        <v>0</v>
      </c>
      <c r="O73" s="67">
        <f t="shared" si="12"/>
        <v>0</v>
      </c>
    </row>
    <row r="74" spans="2:15" ht="12.75">
      <c r="B74" s="73" t="s">
        <v>67</v>
      </c>
      <c r="C74" s="118">
        <f>'P-19'!$B$40</f>
        <v>0</v>
      </c>
      <c r="D74" s="118">
        <f>'P-19'!$C$40</f>
        <v>0</v>
      </c>
      <c r="E74" s="118">
        <f>'P-19'!$D$40</f>
        <v>0</v>
      </c>
      <c r="F74" s="118">
        <f>'P-19'!$E$40</f>
        <v>0</v>
      </c>
      <c r="G74" s="118">
        <f>'P-19'!$F$40</f>
        <v>0</v>
      </c>
      <c r="H74" s="118">
        <f>'P-19'!$G$40</f>
        <v>0</v>
      </c>
      <c r="I74" s="118">
        <f>'P-19'!$H$40</f>
        <v>0</v>
      </c>
      <c r="J74" s="118">
        <f>'P-19'!$I$40</f>
        <v>0</v>
      </c>
      <c r="K74" s="118">
        <f>'P-19'!$J$40</f>
        <v>0</v>
      </c>
      <c r="L74" s="118">
        <f>'P-19'!$K$40</f>
        <v>0</v>
      </c>
      <c r="M74" s="118">
        <f>'P-19'!$L$40</f>
        <v>0</v>
      </c>
      <c r="N74" s="118">
        <f>'P-19'!$M$40</f>
        <v>0</v>
      </c>
      <c r="O74" s="67">
        <f t="shared" si="12"/>
        <v>0</v>
      </c>
    </row>
    <row r="75" spans="2:15" ht="12.75">
      <c r="B75" s="73" t="s">
        <v>86</v>
      </c>
      <c r="C75" s="118">
        <f>'P-20'!$B$40</f>
        <v>0</v>
      </c>
      <c r="D75" s="118">
        <f>'P-20'!$C$40</f>
        <v>0</v>
      </c>
      <c r="E75" s="118">
        <f>'P-20'!$D$40</f>
        <v>0</v>
      </c>
      <c r="F75" s="118">
        <f>'P-20'!$E$40</f>
        <v>0</v>
      </c>
      <c r="G75" s="118">
        <f>'P-20'!$F$40</f>
        <v>0</v>
      </c>
      <c r="H75" s="118">
        <f>'P-20'!$G$40</f>
        <v>0</v>
      </c>
      <c r="I75" s="118">
        <f>'P-20'!$H$40</f>
        <v>0</v>
      </c>
      <c r="J75" s="118">
        <f>'P-20'!$I$40</f>
        <v>0</v>
      </c>
      <c r="K75" s="118">
        <f>'P-20'!$J$40</f>
        <v>0</v>
      </c>
      <c r="L75" s="118">
        <f>'P-20'!$K$40</f>
        <v>0</v>
      </c>
      <c r="M75" s="118">
        <f>'P-20'!$L$40</f>
        <v>0</v>
      </c>
      <c r="N75" s="118">
        <f>'P-20'!$M$40</f>
        <v>0</v>
      </c>
      <c r="O75" s="67">
        <f t="shared" si="12"/>
        <v>0</v>
      </c>
    </row>
    <row r="76" spans="2:15" ht="12.75">
      <c r="B76" s="73" t="s">
        <v>26</v>
      </c>
      <c r="C76" s="118">
        <f>'P-26'!$B$40</f>
        <v>0</v>
      </c>
      <c r="D76" s="118">
        <f>'P-26'!$C$40</f>
        <v>0</v>
      </c>
      <c r="E76" s="118">
        <f>'P-26'!$D$40</f>
        <v>0</v>
      </c>
      <c r="F76" s="118">
        <f>'P-26'!$E$40</f>
        <v>0</v>
      </c>
      <c r="G76" s="118">
        <f>'P-26'!$F$40</f>
        <v>0</v>
      </c>
      <c r="H76" s="118">
        <f>'P-26'!$G$40</f>
        <v>0</v>
      </c>
      <c r="I76" s="118">
        <f>'P-26'!$H$40</f>
        <v>0</v>
      </c>
      <c r="J76" s="118">
        <f>'P-26'!$I$40</f>
        <v>0</v>
      </c>
      <c r="K76" s="118">
        <f>'P-26'!$J$40</f>
        <v>0</v>
      </c>
      <c r="L76" s="118">
        <f>'P-26'!$K$40</f>
        <v>0</v>
      </c>
      <c r="M76" s="118">
        <f>'P-26'!$L$40</f>
        <v>0</v>
      </c>
      <c r="N76" s="118">
        <f>'P-26'!$M$40</f>
        <v>0</v>
      </c>
      <c r="O76" s="67">
        <f t="shared" si="12"/>
        <v>0</v>
      </c>
    </row>
    <row r="77" spans="2:15" ht="12.75">
      <c r="B77" s="73" t="s">
        <v>22</v>
      </c>
      <c r="C77" s="118">
        <f>'P-27'!$B$40</f>
        <v>0</v>
      </c>
      <c r="D77" s="118">
        <f>'P-27'!$C$40</f>
        <v>0</v>
      </c>
      <c r="E77" s="118">
        <f>'P-27'!$D$40</f>
        <v>0</v>
      </c>
      <c r="F77" s="118">
        <f>'P-27'!$E$40</f>
        <v>0</v>
      </c>
      <c r="G77" s="118">
        <f>'P-27'!$F$40</f>
        <v>0</v>
      </c>
      <c r="H77" s="118">
        <f>'P-27'!$G$40</f>
        <v>0</v>
      </c>
      <c r="I77" s="118">
        <f>'P-27'!$H$40</f>
        <v>0</v>
      </c>
      <c r="J77" s="118">
        <f>'P-27'!$I$40</f>
        <v>0</v>
      </c>
      <c r="K77" s="118">
        <f>'P-27'!$J$40</f>
        <v>0</v>
      </c>
      <c r="L77" s="118">
        <f>'P-27'!$K$40</f>
        <v>0</v>
      </c>
      <c r="M77" s="118">
        <f>'P-27'!$L$40</f>
        <v>0</v>
      </c>
      <c r="N77" s="118">
        <f>'P-27'!$M$40</f>
        <v>0</v>
      </c>
      <c r="O77" s="67">
        <f t="shared" si="12"/>
        <v>0</v>
      </c>
    </row>
    <row r="78" spans="2:15" ht="12.75">
      <c r="B78" s="73" t="s">
        <v>27</v>
      </c>
      <c r="C78" s="118">
        <f>SUM('P-31'!$B$40:$C$40)</f>
        <v>0</v>
      </c>
      <c r="D78" s="118">
        <f>SUM('P-31'!$D$40:$E$40)</f>
        <v>0</v>
      </c>
      <c r="E78" s="118">
        <f>SUM('P-31'!$F$40:$G$40)</f>
        <v>0</v>
      </c>
      <c r="F78" s="118">
        <f>SUM('P-31'!$H$40:$I$40)</f>
        <v>0</v>
      </c>
      <c r="G78" s="118">
        <f>SUM('P-31'!$J$40:$K$40)</f>
        <v>0</v>
      </c>
      <c r="H78" s="118">
        <f>SUM('P-31'!$L$40:$M$40)</f>
        <v>0</v>
      </c>
      <c r="I78" s="118">
        <f>SUM('P-31'!$N$40:$O$40)</f>
        <v>0</v>
      </c>
      <c r="J78" s="118">
        <f>SUM('P-31'!$P$40:$Q$40)</f>
        <v>0</v>
      </c>
      <c r="K78" s="118">
        <f>SUM('P-31'!$R$40:$S$40)</f>
        <v>0</v>
      </c>
      <c r="L78" s="118">
        <f>SUM('P-31'!$T$40:$U$40)</f>
        <v>0</v>
      </c>
      <c r="M78" s="118">
        <f>SUM('P-31'!$V$40:$W$40)</f>
        <v>0</v>
      </c>
      <c r="N78" s="118">
        <f>SUM('P-31'!$X$40:$Y$40)</f>
        <v>0</v>
      </c>
      <c r="O78" s="67">
        <f t="shared" si="12"/>
        <v>0</v>
      </c>
    </row>
    <row r="79" spans="2:15" ht="12.75">
      <c r="B79" s="73" t="s">
        <v>24</v>
      </c>
      <c r="C79" s="118">
        <f>'P-32'!$B$40</f>
        <v>0</v>
      </c>
      <c r="D79" s="118">
        <f>'P-32'!$C$40</f>
        <v>0</v>
      </c>
      <c r="E79" s="118">
        <f>'P-32'!$D$40</f>
        <v>0</v>
      </c>
      <c r="F79" s="118">
        <f>'P-32'!$E$40</f>
        <v>0</v>
      </c>
      <c r="G79" s="118">
        <f>'P-32'!$F$40</f>
        <v>0</v>
      </c>
      <c r="H79" s="118">
        <f>'P-32'!$G$40</f>
        <v>0</v>
      </c>
      <c r="I79" s="118">
        <f>'P-32'!$H$40</f>
        <v>0</v>
      </c>
      <c r="J79" s="118">
        <f>'P-32'!$I$40</f>
        <v>0</v>
      </c>
      <c r="K79" s="118">
        <f>'P-32'!$J$40</f>
        <v>0</v>
      </c>
      <c r="L79" s="118">
        <f>'P-32'!$K$40</f>
        <v>0</v>
      </c>
      <c r="M79" s="118">
        <f>'P-32'!$L$40</f>
        <v>0</v>
      </c>
      <c r="N79" s="118">
        <f>'P-32'!$M$40</f>
        <v>0</v>
      </c>
      <c r="O79" s="67">
        <f t="shared" si="12"/>
        <v>0</v>
      </c>
    </row>
    <row r="80" spans="2:15" ht="12.75">
      <c r="B80" s="73" t="s">
        <v>28</v>
      </c>
      <c r="C80" s="118">
        <f>'P-33'!$B$40</f>
        <v>0</v>
      </c>
      <c r="D80" s="118">
        <f>'P-33'!$C$40</f>
        <v>0</v>
      </c>
      <c r="E80" s="118">
        <f>'P-33'!$D$40</f>
        <v>0</v>
      </c>
      <c r="F80" s="118">
        <f>'P-33'!$E$40</f>
        <v>0</v>
      </c>
      <c r="G80" s="118">
        <f>'P-33'!$F$40</f>
        <v>0</v>
      </c>
      <c r="H80" s="118">
        <f>'P-33'!$G$40</f>
        <v>0</v>
      </c>
      <c r="I80" s="118">
        <f>'P-33'!$H$40</f>
        <v>0</v>
      </c>
      <c r="J80" s="118">
        <f>'P-33'!$I$40</f>
        <v>0</v>
      </c>
      <c r="K80" s="118">
        <f>'P-33'!$J$40</f>
        <v>0</v>
      </c>
      <c r="L80" s="118">
        <f>'P-33'!$K$40</f>
        <v>0</v>
      </c>
      <c r="M80" s="118">
        <f>'P-33'!$L$40</f>
        <v>0</v>
      </c>
      <c r="N80" s="118">
        <f>'P-33'!$M$40</f>
        <v>0</v>
      </c>
      <c r="O80" s="67">
        <f t="shared" si="12"/>
        <v>0</v>
      </c>
    </row>
    <row r="81" spans="2:15" ht="12.75">
      <c r="B81" s="73" t="s">
        <v>29</v>
      </c>
      <c r="C81" s="118">
        <f>'P-35'!$B$40</f>
        <v>0</v>
      </c>
      <c r="D81" s="118">
        <f>'P-35'!$C$40</f>
        <v>0</v>
      </c>
      <c r="E81" s="118">
        <f>'P-35'!$D$40</f>
        <v>0</v>
      </c>
      <c r="F81" s="118">
        <f>'P-35'!$E$40</f>
        <v>0</v>
      </c>
      <c r="G81" s="118">
        <f>'P-35'!$F$40</f>
        <v>1</v>
      </c>
      <c r="H81" s="118">
        <f>'P-35'!$G$40</f>
        <v>0</v>
      </c>
      <c r="I81" s="118">
        <f>'P-35'!$H$40</f>
        <v>0</v>
      </c>
      <c r="J81" s="118">
        <f>'P-35'!$I$40</f>
        <v>0</v>
      </c>
      <c r="K81" s="118">
        <f>'P-35'!$J$40</f>
        <v>0</v>
      </c>
      <c r="L81" s="118">
        <f>'P-35'!$K$40</f>
        <v>0</v>
      </c>
      <c r="M81" s="118">
        <f>'P-35'!$L$40</f>
        <v>0</v>
      </c>
      <c r="N81" s="118">
        <f>'P-35'!$M$40</f>
        <v>0</v>
      </c>
      <c r="O81" s="67">
        <f t="shared" si="12"/>
        <v>1</v>
      </c>
    </row>
    <row r="82" spans="2:15" ht="12.75">
      <c r="B82" s="73" t="s">
        <v>25</v>
      </c>
      <c r="C82" s="118">
        <f>SUM('P-47'!$B$40:$C$40)</f>
        <v>0</v>
      </c>
      <c r="D82" s="118">
        <f>SUM('P-47'!$D$40:$E$40)</f>
        <v>0</v>
      </c>
      <c r="E82" s="118">
        <f>SUM('P-47'!$F$40:$G$40)</f>
        <v>0</v>
      </c>
      <c r="F82" s="118">
        <f>SUM('P-47'!$H$40:$I$40)</f>
        <v>0</v>
      </c>
      <c r="G82" s="118">
        <f>SUM('P-47'!$J$40:$K$40)</f>
        <v>0</v>
      </c>
      <c r="H82" s="118">
        <f>SUM('P-47'!$L$40:$M$40)</f>
        <v>0</v>
      </c>
      <c r="I82" s="118">
        <f>SUM('P-47'!$N$40:$O$40)</f>
        <v>0</v>
      </c>
      <c r="J82" s="118">
        <f>SUM('P-47'!$P$40:$Q$40)</f>
        <v>0</v>
      </c>
      <c r="K82" s="118">
        <f>SUM('P-47'!$R$40:$S$40)</f>
        <v>0</v>
      </c>
      <c r="L82" s="118">
        <f>SUM('P-47'!$T$40:$U$40)</f>
        <v>0</v>
      </c>
      <c r="M82" s="118">
        <f>SUM('P-47'!$V$40:$W$40)</f>
        <v>0</v>
      </c>
      <c r="N82" s="118">
        <f>SUM('P-47'!$X$40:$Y$40)</f>
        <v>0</v>
      </c>
      <c r="O82" s="67">
        <f>SUM(C82:N82)</f>
        <v>0</v>
      </c>
    </row>
    <row r="83" spans="2:15" ht="12.75">
      <c r="B83" s="73" t="s">
        <v>233</v>
      </c>
      <c r="C83" s="67">
        <f>'P-63'!$B$40</f>
        <v>0</v>
      </c>
      <c r="D83" s="67">
        <f>'P-63'!$C$40</f>
        <v>0</v>
      </c>
      <c r="E83" s="67">
        <f>'P-63'!$D$40</f>
        <v>0</v>
      </c>
      <c r="F83" s="67">
        <f>'P-63'!$E$40</f>
        <v>0</v>
      </c>
      <c r="G83" s="67">
        <f>'P-63'!$F$40</f>
        <v>0</v>
      </c>
      <c r="H83" s="67">
        <f>'P-63'!$G$40</f>
        <v>0</v>
      </c>
      <c r="I83" s="67">
        <f>'P-63'!$H$40</f>
        <v>0</v>
      </c>
      <c r="J83" s="67">
        <f>'P-63'!$I$40</f>
        <v>0</v>
      </c>
      <c r="K83" s="67">
        <f>'P-63'!$J$40</f>
        <v>0</v>
      </c>
      <c r="L83" s="67">
        <f>'P-63'!$K$40</f>
        <v>0</v>
      </c>
      <c r="M83" s="67">
        <f>'P-63'!$L$40</f>
        <v>0</v>
      </c>
      <c r="N83" s="67">
        <f>'P-63'!$M$40</f>
        <v>0</v>
      </c>
      <c r="O83" s="67">
        <f>SUM(C83:N83)</f>
        <v>0</v>
      </c>
    </row>
    <row r="84" spans="2:15" ht="12.75">
      <c r="B84" s="123" t="s">
        <v>87</v>
      </c>
      <c r="C84" s="118">
        <f>'P-65 (SS-06)'!$B$40</f>
        <v>0</v>
      </c>
      <c r="D84" s="118">
        <f>'P-65 (SS-06)'!$C$40</f>
        <v>0</v>
      </c>
      <c r="E84" s="118">
        <f>'P-65 (SS-06)'!$D$40</f>
        <v>0</v>
      </c>
      <c r="F84" s="118">
        <f>'P-65 (SS-06)'!$E$40</f>
        <v>0</v>
      </c>
      <c r="G84" s="118">
        <f>'P-65 (SS-06)'!$F$40</f>
        <v>0</v>
      </c>
      <c r="H84" s="118">
        <f>'P-65 (SS-06)'!$G$40</f>
        <v>0</v>
      </c>
      <c r="I84" s="118">
        <f>'P-65 (SS-06)'!$H$40</f>
        <v>0</v>
      </c>
      <c r="J84" s="118">
        <f>'P-65 (SS-06)'!$I$40</f>
        <v>0</v>
      </c>
      <c r="K84" s="118">
        <f>'P-65 (SS-06)'!$J$40</f>
        <v>0</v>
      </c>
      <c r="L84" s="118">
        <f>'P-65 (SS-06)'!$K$40</f>
        <v>0</v>
      </c>
      <c r="M84" s="118">
        <f>'P-65 (SS-06)'!$L$40</f>
        <v>0</v>
      </c>
      <c r="N84" s="118">
        <f>'P-65 (SS-06)'!$M$40</f>
        <v>0</v>
      </c>
      <c r="O84" s="118">
        <f>SUM(C84:N84)</f>
        <v>0</v>
      </c>
    </row>
    <row r="85" spans="2:15" ht="12.75">
      <c r="B85" s="73" t="s">
        <v>34</v>
      </c>
      <c r="C85" s="118">
        <f>'PGP-1'!$B$40</f>
        <v>0</v>
      </c>
      <c r="D85" s="118">
        <f>'PGP-1'!$C$40</f>
        <v>0</v>
      </c>
      <c r="E85" s="118">
        <f>'PGP-1'!$D$40</f>
        <v>0</v>
      </c>
      <c r="F85" s="118">
        <f>'PGP-1'!$E$40</f>
        <v>4</v>
      </c>
      <c r="G85" s="118">
        <f>'PGP-1'!$F$40</f>
        <v>0</v>
      </c>
      <c r="H85" s="118">
        <f>'PGP-1'!$G$40</f>
        <v>0</v>
      </c>
      <c r="I85" s="118">
        <f>'PGP-1'!$H$40</f>
        <v>0</v>
      </c>
      <c r="J85" s="118">
        <f>'PGP-1'!$I$40</f>
        <v>0</v>
      </c>
      <c r="K85" s="118">
        <f>'PGP-1'!$J$40</f>
        <v>0</v>
      </c>
      <c r="L85" s="118">
        <f>'PGP-1'!$K$40</f>
        <v>0</v>
      </c>
      <c r="M85" s="118">
        <f>'PGP-1'!$L$40</f>
        <v>0</v>
      </c>
      <c r="N85" s="118">
        <f>'PGP-1'!$M$40</f>
        <v>0</v>
      </c>
      <c r="O85" s="67">
        <f t="shared" si="12"/>
        <v>4</v>
      </c>
    </row>
    <row r="86" spans="2:15" ht="12.75">
      <c r="B86" s="73" t="s">
        <v>32</v>
      </c>
      <c r="C86" s="118">
        <f>'P-08'!$B$40</f>
        <v>0</v>
      </c>
      <c r="D86" s="118">
        <f>'P-08'!$C$40</f>
        <v>0</v>
      </c>
      <c r="E86" s="118">
        <f>'P-08'!$D$40</f>
        <v>0</v>
      </c>
      <c r="F86" s="118">
        <f>'P-08'!$E$40</f>
        <v>0</v>
      </c>
      <c r="G86" s="118">
        <f>'P-08'!$F$40</f>
        <v>0</v>
      </c>
      <c r="H86" s="118">
        <f>'P-08'!$G$40</f>
        <v>0</v>
      </c>
      <c r="I86" s="118">
        <f>'P-08'!$H$40</f>
        <v>0</v>
      </c>
      <c r="J86" s="118">
        <f>'P-08'!$I$40</f>
        <v>0</v>
      </c>
      <c r="K86" s="118">
        <f>'P-08'!$J$40</f>
        <v>0</v>
      </c>
      <c r="L86" s="118">
        <f>'P-08'!$K$40</f>
        <v>0</v>
      </c>
      <c r="M86" s="118">
        <f>'P-08'!$L$40</f>
        <v>0</v>
      </c>
      <c r="N86" s="118">
        <f>'P-08'!$M$40</f>
        <v>0</v>
      </c>
      <c r="O86" s="67">
        <f t="shared" si="12"/>
        <v>0</v>
      </c>
    </row>
    <row r="87" spans="2:15" ht="12.75">
      <c r="B87" s="73" t="s">
        <v>33</v>
      </c>
      <c r="C87" s="118">
        <f>SUM('PNA-2'!$B$40:$C$40)</f>
        <v>0</v>
      </c>
      <c r="D87" s="118">
        <f>SUM('PNA-2'!$E$40:$F$40)</f>
        <v>0</v>
      </c>
      <c r="E87" s="118">
        <f>SUM('PNA-2'!$H$40:$I$40)</f>
        <v>0</v>
      </c>
      <c r="F87" s="118">
        <f>SUM('PNA-2'!$K$40:$L$40)</f>
        <v>0</v>
      </c>
      <c r="G87" s="118">
        <f>SUM('PNA-2'!$N$40:$O$40)</f>
        <v>0</v>
      </c>
      <c r="H87" s="118">
        <f>SUM('PNA-2'!$Q$40:$R$40)</f>
        <v>0</v>
      </c>
      <c r="I87" s="118">
        <f>SUM('PNA-2'!$T$40:$U$40)</f>
        <v>0</v>
      </c>
      <c r="J87" s="118">
        <f>SUM('PNA-2'!$W$40:$X$40)</f>
        <v>0</v>
      </c>
      <c r="K87" s="118">
        <f>SUM('PNA-2'!$Z$40:$AA$40)</f>
        <v>0</v>
      </c>
      <c r="L87" s="118">
        <f>SUM('PNA-2'!$AC$40:$AD$40)</f>
        <v>0</v>
      </c>
      <c r="M87" s="118">
        <f>SUM('PNA-2'!$AH$40:$AH$40)</f>
        <v>0</v>
      </c>
      <c r="N87" s="118">
        <f>SUM('PNA-2'!$AJ$40:$AK$40)</f>
        <v>0</v>
      </c>
      <c r="O87" s="67">
        <f t="shared" si="12"/>
        <v>0</v>
      </c>
    </row>
    <row r="88" spans="2:15" ht="12.75">
      <c r="B88" s="73" t="s">
        <v>30</v>
      </c>
      <c r="C88" s="118">
        <f>'PCH-1'!$B$40</f>
        <v>0</v>
      </c>
      <c r="D88" s="118">
        <f>'PCH-1'!$C$40</f>
        <v>0</v>
      </c>
      <c r="E88" s="118">
        <f>'PCH-1'!$D$40</f>
        <v>0</v>
      </c>
      <c r="F88" s="118">
        <f>'PCH-1'!$E$40</f>
        <v>0</v>
      </c>
      <c r="G88" s="118">
        <f>'PCH-1'!$F$40</f>
        <v>0</v>
      </c>
      <c r="H88" s="118">
        <f>'PCH-1'!$G$40</f>
        <v>0</v>
      </c>
      <c r="I88" s="118">
        <f>'PCH-1'!$H$40</f>
        <v>0</v>
      </c>
      <c r="J88" s="118">
        <f>'PCH-1'!$I$40</f>
        <v>0</v>
      </c>
      <c r="K88" s="118">
        <f>'PCH-1'!$J$40</f>
        <v>0</v>
      </c>
      <c r="L88" s="118">
        <f>'PCH-1'!$K$40</f>
        <v>0</v>
      </c>
      <c r="M88" s="118">
        <f>'PCH-1'!$L$40</f>
        <v>0</v>
      </c>
      <c r="N88" s="118">
        <f>'PCH-1'!$M$40</f>
        <v>0</v>
      </c>
      <c r="O88" s="67">
        <f t="shared" si="12"/>
        <v>0</v>
      </c>
    </row>
    <row r="89" spans="2:15" ht="12.75">
      <c r="B89" s="73" t="s">
        <v>31</v>
      </c>
      <c r="C89" s="118">
        <f>'PCH-2'!$B$40</f>
        <v>0</v>
      </c>
      <c r="D89" s="118">
        <f>'PCH-2'!$C$40</f>
        <v>0</v>
      </c>
      <c r="E89" s="118">
        <f>'PCH-2'!$D$40</f>
        <v>0</v>
      </c>
      <c r="F89" s="118">
        <f>'PCH-2'!$E$40</f>
        <v>0</v>
      </c>
      <c r="G89" s="118">
        <f>'PCH-2'!$F$40</f>
        <v>0</v>
      </c>
      <c r="H89" s="118">
        <f>'PCH-2'!$G$40</f>
        <v>0</v>
      </c>
      <c r="I89" s="118">
        <f>'PCH-2'!$H$40</f>
        <v>0</v>
      </c>
      <c r="J89" s="118">
        <f>'PCH-2'!$I$40</f>
        <v>0</v>
      </c>
      <c r="K89" s="118">
        <f>'PCH-2'!$J$40</f>
        <v>0</v>
      </c>
      <c r="L89" s="118">
        <f>'PCH-2'!$K$40</f>
        <v>0</v>
      </c>
      <c r="M89" s="118">
        <f>'PCH-2'!$L$40</f>
        <v>0</v>
      </c>
      <c r="N89" s="118">
        <f>'PCH-2'!$M$40</f>
        <v>0</v>
      </c>
      <c r="O89" s="67">
        <f t="shared" si="12"/>
        <v>0</v>
      </c>
    </row>
    <row r="90" spans="2:15" ht="12.75">
      <c r="B90" s="73" t="s">
        <v>35</v>
      </c>
      <c r="C90" s="118">
        <f>'PPG-1'!$B$40</f>
        <v>0</v>
      </c>
      <c r="D90" s="118">
        <f>'PPG-1'!$C$40</f>
        <v>0</v>
      </c>
      <c r="E90" s="118">
        <f>'PPG-1'!$D$40</f>
        <v>0</v>
      </c>
      <c r="F90" s="118">
        <f>'PPG-1'!$E$40</f>
        <v>0</v>
      </c>
      <c r="G90" s="118">
        <f>'PPG-1'!$F$40</f>
        <v>0</v>
      </c>
      <c r="H90" s="118">
        <f>'PPG-1'!$G$40</f>
        <v>0</v>
      </c>
      <c r="I90" s="118">
        <f>'PPG-1'!$H$40</f>
        <v>0</v>
      </c>
      <c r="J90" s="118">
        <f>'PPG-1'!$I$40</f>
        <v>0</v>
      </c>
      <c r="K90" s="118">
        <f>'PPG-1'!$J$40</f>
        <v>0</v>
      </c>
      <c r="L90" s="118">
        <f>'PPG-1'!$K$40</f>
        <v>0</v>
      </c>
      <c r="M90" s="118">
        <f>'PPG-1'!$L$40</f>
        <v>0</v>
      </c>
      <c r="N90" s="118">
        <f>'PPG-1'!$M$40</f>
        <v>0</v>
      </c>
      <c r="O90" s="67">
        <f t="shared" si="12"/>
        <v>0</v>
      </c>
    </row>
    <row r="91" spans="2:15" ht="12.75">
      <c r="B91" s="73" t="s">
        <v>77</v>
      </c>
      <c r="C91" s="118">
        <f>'PCE-1'!$B$40</f>
        <v>0</v>
      </c>
      <c r="D91" s="118">
        <f>'PCE-1'!$C$40</f>
        <v>0</v>
      </c>
      <c r="E91" s="118">
        <f>'PCE-1'!$D$40</f>
        <v>0</v>
      </c>
      <c r="F91" s="118">
        <f>'PCE-1'!$E$40</f>
        <v>0</v>
      </c>
      <c r="G91" s="118">
        <f>'PCE-1'!$F$40</f>
        <v>0</v>
      </c>
      <c r="H91" s="118">
        <f>'PCE-1'!$G$40</f>
        <v>0</v>
      </c>
      <c r="I91" s="118">
        <f>'PCE-1'!$H$40</f>
        <v>0</v>
      </c>
      <c r="J91" s="118">
        <f>'PCE-1'!$I$40</f>
        <v>0</v>
      </c>
      <c r="K91" s="118">
        <f>'PCE-1'!$J$40</f>
        <v>0</v>
      </c>
      <c r="L91" s="118">
        <f>'PCE-1'!$K$40</f>
        <v>0</v>
      </c>
      <c r="M91" s="118">
        <f>'PCE-1'!$L$40</f>
        <v>0</v>
      </c>
      <c r="N91" s="118">
        <f>'PCE-1'!$M$40</f>
        <v>0</v>
      </c>
      <c r="O91" s="67">
        <f t="shared" si="12"/>
        <v>0</v>
      </c>
    </row>
    <row r="92" spans="2:15" ht="12.75">
      <c r="B92" s="73" t="s">
        <v>66</v>
      </c>
      <c r="C92" s="118">
        <f>SUM('PPM-1'!$B$40:$C$40)</f>
        <v>0</v>
      </c>
      <c r="D92" s="118">
        <f>SUM('PPM-1'!$D$40:$E$40)</f>
        <v>0</v>
      </c>
      <c r="E92" s="118">
        <f>SUM('PPM-1'!$F$40:$G$40)</f>
        <v>0</v>
      </c>
      <c r="F92" s="118">
        <f>SUM('PPM-1'!$H$40:$I$40)</f>
        <v>0</v>
      </c>
      <c r="G92" s="118">
        <f>SUM('PPM-1'!$J$40:$K$40)</f>
        <v>0</v>
      </c>
      <c r="H92" s="118">
        <f>SUM('PPM-1'!$L$40:$M$40)</f>
        <v>0</v>
      </c>
      <c r="I92" s="118">
        <f>SUM('PPM-1'!$N$40:$O$40)</f>
        <v>1</v>
      </c>
      <c r="J92" s="118">
        <f>SUM('PPM-1'!$P$40:$Q$40)</f>
        <v>0</v>
      </c>
      <c r="K92" s="118">
        <f>SUM('PPM-1'!$R$40:$S$40)</f>
        <v>0</v>
      </c>
      <c r="L92" s="118">
        <f>SUM('PPM-1'!$T$40:$U$40)</f>
        <v>0</v>
      </c>
      <c r="M92" s="118">
        <f>SUM('PPM-1'!$V$40:$W$40)</f>
        <v>0</v>
      </c>
      <c r="N92" s="118">
        <f>SUM('PPM-1'!$X$40:$Y$40)</f>
        <v>0</v>
      </c>
      <c r="O92" s="67">
        <f t="shared" si="12"/>
        <v>1</v>
      </c>
    </row>
    <row r="93" spans="2:15" ht="12.75">
      <c r="B93" s="73" t="s">
        <v>65</v>
      </c>
      <c r="C93" s="67">
        <f>'FPSO RJ'!$B$40</f>
        <v>0</v>
      </c>
      <c r="D93" s="67">
        <f>'FPSO RJ'!$C$40</f>
        <v>0</v>
      </c>
      <c r="E93" s="67">
        <f>'FPSO RJ'!$D$40</f>
        <v>0</v>
      </c>
      <c r="F93" s="67">
        <f>'FPSO RJ'!$E$40</f>
        <v>0</v>
      </c>
      <c r="G93" s="67">
        <f>'FPSO RJ'!$F$40</f>
        <v>0</v>
      </c>
      <c r="H93" s="67">
        <f>'FPSO RJ'!$G$40</f>
        <v>0</v>
      </c>
      <c r="I93" s="67">
        <f>'FPSO RJ'!$H$40</f>
        <v>0</v>
      </c>
      <c r="J93" s="67">
        <f>'FPSO RJ'!$I$40</f>
        <v>0</v>
      </c>
      <c r="K93" s="67">
        <f>'FPSO RJ'!$J$40</f>
        <v>0</v>
      </c>
      <c r="L93" s="67">
        <f>'FPSO RJ'!$K$40</f>
        <v>0</v>
      </c>
      <c r="M93" s="67">
        <f>'FPSO RJ'!$L$40</f>
        <v>0</v>
      </c>
      <c r="N93" s="67">
        <f>'FPSO RJ'!$M$40</f>
        <v>0</v>
      </c>
      <c r="O93" s="67">
        <f>SUM(C93:N93)</f>
        <v>0</v>
      </c>
    </row>
    <row r="94" spans="2:15" ht="12.75">
      <c r="B94" s="1" t="s">
        <v>86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pans="2:15" ht="12.75">
      <c r="B95" s="73" t="s">
        <v>76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 ht="12.75">
      <c r="B96" s="38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</row>
    <row r="97" spans="2:15" ht="12.75">
      <c r="B97" s="80" t="s">
        <v>135</v>
      </c>
      <c r="C97" s="67">
        <f aca="true" t="shared" si="13" ref="C97:N97">SUM(C98:C120)</f>
        <v>560</v>
      </c>
      <c r="D97" s="67">
        <f t="shared" si="13"/>
        <v>506</v>
      </c>
      <c r="E97" s="67">
        <f t="shared" si="13"/>
        <v>587</v>
      </c>
      <c r="F97" s="67">
        <f t="shared" si="13"/>
        <v>565</v>
      </c>
      <c r="G97" s="67">
        <f t="shared" si="13"/>
        <v>552</v>
      </c>
      <c r="H97" s="67">
        <f t="shared" si="13"/>
        <v>546</v>
      </c>
      <c r="I97" s="67">
        <f t="shared" si="13"/>
        <v>545</v>
      </c>
      <c r="J97" s="67">
        <f t="shared" si="13"/>
        <v>356</v>
      </c>
      <c r="K97" s="67">
        <f t="shared" si="13"/>
        <v>20</v>
      </c>
      <c r="L97" s="67">
        <f t="shared" si="13"/>
        <v>0</v>
      </c>
      <c r="M97" s="67">
        <f t="shared" si="13"/>
        <v>23</v>
      </c>
      <c r="N97" s="67">
        <f t="shared" si="13"/>
        <v>0</v>
      </c>
      <c r="O97" s="67">
        <f aca="true" t="shared" si="14" ref="O97:O107">SUM(C97:N97)</f>
        <v>4260</v>
      </c>
    </row>
    <row r="98" spans="2:15" ht="12.75">
      <c r="B98" s="117" t="s">
        <v>21</v>
      </c>
      <c r="C98" s="118">
        <f>'P-08'!$B$41</f>
        <v>0</v>
      </c>
      <c r="D98" s="118">
        <f>'P-08'!$C$41</f>
        <v>0</v>
      </c>
      <c r="E98" s="118">
        <f>'P-08'!$D$41</f>
        <v>0</v>
      </c>
      <c r="F98" s="118">
        <f>'P-08'!$E$41</f>
        <v>0</v>
      </c>
      <c r="G98" s="118">
        <f>'P-08'!$F$41</f>
        <v>0</v>
      </c>
      <c r="H98" s="118">
        <f>'P-08'!$G$41</f>
        <v>0</v>
      </c>
      <c r="I98" s="118">
        <f>'P-08'!$H$41</f>
        <v>0</v>
      </c>
      <c r="J98" s="118">
        <f>'P-08'!$I$41</f>
        <v>0</v>
      </c>
      <c r="K98" s="118">
        <f>'P-08'!$J$41</f>
        <v>0</v>
      </c>
      <c r="L98" s="118">
        <f>'P-08'!$K$41</f>
        <v>0</v>
      </c>
      <c r="M98" s="118">
        <f>'P-08'!$L$41</f>
        <v>0</v>
      </c>
      <c r="N98" s="118">
        <f>'P-08'!$M$41</f>
        <v>0</v>
      </c>
      <c r="O98" s="118">
        <f t="shared" si="14"/>
        <v>0</v>
      </c>
    </row>
    <row r="99" spans="2:15" ht="12.75">
      <c r="B99" s="119" t="s">
        <v>23</v>
      </c>
      <c r="C99" s="118">
        <f>'P-18'!$B$41</f>
        <v>27</v>
      </c>
      <c r="D99" s="118">
        <f>'P-18'!$C$41</f>
        <v>28</v>
      </c>
      <c r="E99" s="118">
        <f>'P-18'!$D$41</f>
        <v>31</v>
      </c>
      <c r="F99" s="118">
        <f>'P-18'!$E$41</f>
        <v>28</v>
      </c>
      <c r="G99" s="118">
        <f>'P-18'!$F$41</f>
        <v>31</v>
      </c>
      <c r="H99" s="118">
        <f>'P-18'!$G$41</f>
        <v>30</v>
      </c>
      <c r="I99" s="118">
        <f>'P-18'!$H$41</f>
        <v>28</v>
      </c>
      <c r="J99" s="118">
        <f>'P-18'!$I$41</f>
        <v>19</v>
      </c>
      <c r="K99" s="118">
        <f>'P-18'!$J$41</f>
        <v>0</v>
      </c>
      <c r="L99" s="118">
        <f>'P-18'!$K$41</f>
        <v>0</v>
      </c>
      <c r="M99" s="118">
        <f>'P-18'!$L$41</f>
        <v>0</v>
      </c>
      <c r="N99" s="118">
        <f>'P-18'!$M$41</f>
        <v>0</v>
      </c>
      <c r="O99" s="67">
        <f t="shared" si="14"/>
        <v>222</v>
      </c>
    </row>
    <row r="100" spans="2:15" ht="12.75">
      <c r="B100" s="119" t="s">
        <v>67</v>
      </c>
      <c r="C100" s="118">
        <f>'P-19'!$B$41</f>
        <v>31</v>
      </c>
      <c r="D100" s="118">
        <f>'P-19'!$C$41</f>
        <v>28</v>
      </c>
      <c r="E100" s="118">
        <f>'P-19'!$D$41</f>
        <v>29</v>
      </c>
      <c r="F100" s="118">
        <f>'P-19'!$E$41</f>
        <v>30</v>
      </c>
      <c r="G100" s="118">
        <f>'P-19'!$F$41</f>
        <v>31</v>
      </c>
      <c r="H100" s="118">
        <f>'P-19'!$G$41</f>
        <v>30</v>
      </c>
      <c r="I100" s="118">
        <f>'P-19'!$H$41</f>
        <v>31</v>
      </c>
      <c r="J100" s="118">
        <f>'P-19'!$I$41</f>
        <v>26</v>
      </c>
      <c r="K100" s="118">
        <f>'P-19'!$J$41</f>
        <v>0</v>
      </c>
      <c r="L100" s="118">
        <f>'P-19'!$K$41</f>
        <v>0</v>
      </c>
      <c r="M100" s="118">
        <f>'P-19'!$L$41</f>
        <v>0</v>
      </c>
      <c r="N100" s="118">
        <f>'P-19'!$M$41</f>
        <v>0</v>
      </c>
      <c r="O100" s="67">
        <f t="shared" si="14"/>
        <v>236</v>
      </c>
    </row>
    <row r="101" spans="2:15" ht="12.75">
      <c r="B101" s="119" t="s">
        <v>26</v>
      </c>
      <c r="C101" s="118">
        <f>'P-26'!$B$41</f>
        <v>31</v>
      </c>
      <c r="D101" s="118">
        <f>'P-26'!$C$41</f>
        <v>28</v>
      </c>
      <c r="E101" s="118">
        <f>'P-26'!$D$41</f>
        <v>31</v>
      </c>
      <c r="F101" s="118">
        <f>'P-26'!$E$41</f>
        <v>30</v>
      </c>
      <c r="G101" s="118">
        <f>'P-26'!$F$41</f>
        <v>31</v>
      </c>
      <c r="H101" s="118">
        <f>'P-26'!$G$41</f>
        <v>30</v>
      </c>
      <c r="I101" s="118">
        <f>'P-26'!$H$41</f>
        <v>31</v>
      </c>
      <c r="J101" s="118">
        <f>'P-26'!$I$41</f>
        <v>10</v>
      </c>
      <c r="K101" s="118">
        <f>'P-26'!$J$41</f>
        <v>0</v>
      </c>
      <c r="L101" s="118">
        <f>'P-26'!$K$41</f>
        <v>0</v>
      </c>
      <c r="M101" s="118">
        <f>'P-26'!$L$41</f>
        <v>0</v>
      </c>
      <c r="N101" s="118">
        <f>'P-26'!$M$41</f>
        <v>0</v>
      </c>
      <c r="O101" s="67">
        <f t="shared" si="14"/>
        <v>222</v>
      </c>
    </row>
    <row r="102" spans="2:15" ht="12.75">
      <c r="B102" s="119" t="s">
        <v>22</v>
      </c>
      <c r="C102" s="118">
        <f>'P-27'!$B$41</f>
        <v>27</v>
      </c>
      <c r="D102" s="118">
        <f>'P-27'!$C$41</f>
        <v>28</v>
      </c>
      <c r="E102" s="118">
        <f>'P-27'!$D$41</f>
        <v>27</v>
      </c>
      <c r="F102" s="118">
        <f>'P-27'!$E$41</f>
        <v>30</v>
      </c>
      <c r="G102" s="118">
        <f>'P-27'!$F$41</f>
        <v>31</v>
      </c>
      <c r="H102" s="118">
        <f>'P-27'!$G$41</f>
        <v>30</v>
      </c>
      <c r="I102" s="118">
        <f>'P-27'!$H$41</f>
        <v>31</v>
      </c>
      <c r="J102" s="118">
        <f>'P-27'!$I$41</f>
        <v>19</v>
      </c>
      <c r="K102" s="118">
        <f>'P-27'!$J$41</f>
        <v>0</v>
      </c>
      <c r="L102" s="118">
        <f>'P-27'!$K$41</f>
        <v>0</v>
      </c>
      <c r="M102" s="118">
        <f>'P-27'!$L$41</f>
        <v>0</v>
      </c>
      <c r="N102" s="118">
        <f>'P-27'!$M$41</f>
        <v>0</v>
      </c>
      <c r="O102" s="67">
        <f t="shared" si="14"/>
        <v>223</v>
      </c>
    </row>
    <row r="103" spans="2:15" ht="12.75">
      <c r="B103" s="119" t="s">
        <v>27</v>
      </c>
      <c r="C103" s="118">
        <f>SUM('P-31'!$B$41:$C$41)</f>
        <v>37</v>
      </c>
      <c r="D103" s="118">
        <f>SUM('P-31'!$D$41:$E$41)</f>
        <v>43</v>
      </c>
      <c r="E103" s="118">
        <f>SUM('P-31'!$F$41:$G$41)</f>
        <v>53</v>
      </c>
      <c r="F103" s="118">
        <f>SUM('P-31'!$H$41:$I$41)</f>
        <v>33</v>
      </c>
      <c r="G103" s="118">
        <f>SUM('P-31'!$J$41:$K$41)</f>
        <v>7</v>
      </c>
      <c r="H103" s="118">
        <f>SUM('P-31'!$L$41:$M$41)</f>
        <v>50</v>
      </c>
      <c r="I103" s="118">
        <f>SUM('P-31'!$N$41:$O$41)</f>
        <v>43</v>
      </c>
      <c r="J103" s="118">
        <f>SUM('P-31'!$P$41:$Q$41)</f>
        <v>25</v>
      </c>
      <c r="K103" s="118">
        <f>SUM('P-31'!$R$41:$S$41)</f>
        <v>0</v>
      </c>
      <c r="L103" s="118">
        <f>SUM('P-31'!$T$41:$U$41)</f>
        <v>0</v>
      </c>
      <c r="M103" s="118">
        <f>SUM('P-31'!$V$41:$W$41)</f>
        <v>0</v>
      </c>
      <c r="N103" s="118">
        <f>SUM('P-31'!$X$41:$Y$41)</f>
        <v>0</v>
      </c>
      <c r="O103" s="67">
        <f t="shared" si="14"/>
        <v>291</v>
      </c>
    </row>
    <row r="104" spans="2:15" ht="12.75">
      <c r="B104" s="119" t="s">
        <v>24</v>
      </c>
      <c r="C104" s="118">
        <f>'P-32'!$B$41</f>
        <v>13</v>
      </c>
      <c r="D104" s="118">
        <f>'P-32'!$C$41</f>
        <v>7</v>
      </c>
      <c r="E104" s="118">
        <f>'P-32'!$D$41</f>
        <v>6</v>
      </c>
      <c r="F104" s="118">
        <f>'P-32'!$E$41</f>
        <v>5</v>
      </c>
      <c r="G104" s="118">
        <f>'P-32'!$F$41</f>
        <v>3</v>
      </c>
      <c r="H104" s="118">
        <f>'P-32'!$G$41</f>
        <v>23</v>
      </c>
      <c r="I104" s="118">
        <f>'P-32'!$H$41</f>
        <v>2</v>
      </c>
      <c r="J104" s="118">
        <f>'P-32'!$I$41</f>
        <v>5</v>
      </c>
      <c r="K104" s="118">
        <f>'P-32'!$J$41</f>
        <v>0</v>
      </c>
      <c r="L104" s="118">
        <f>'P-32'!$K$41</f>
        <v>0</v>
      </c>
      <c r="M104" s="118">
        <f>'P-32'!$L$41</f>
        <v>0</v>
      </c>
      <c r="N104" s="118">
        <f>'P-32'!$M$41</f>
        <v>0</v>
      </c>
      <c r="O104" s="67">
        <f t="shared" si="14"/>
        <v>64</v>
      </c>
    </row>
    <row r="105" spans="2:15" ht="12.75">
      <c r="B105" s="119" t="s">
        <v>28</v>
      </c>
      <c r="C105" s="118">
        <f>'P-33'!$B$41</f>
        <v>16</v>
      </c>
      <c r="D105" s="118">
        <f>'P-33'!$C$41</f>
        <v>1</v>
      </c>
      <c r="E105" s="118">
        <f>'P-33'!$D$41</f>
        <v>11</v>
      </c>
      <c r="F105" s="118">
        <f>'P-33'!$E$41</f>
        <v>21</v>
      </c>
      <c r="G105" s="118">
        <f>'P-33'!$F$41</f>
        <v>13</v>
      </c>
      <c r="H105" s="118">
        <f>'P-33'!$G$41</f>
        <v>15</v>
      </c>
      <c r="I105" s="118">
        <f>'P-33'!$H$41</f>
        <v>0</v>
      </c>
      <c r="J105" s="118">
        <f>'P-33'!$I$41</f>
        <v>13</v>
      </c>
      <c r="K105" s="118">
        <f>'P-33'!$J$41</f>
        <v>0</v>
      </c>
      <c r="L105" s="118">
        <f>'P-33'!$K$41</f>
        <v>0</v>
      </c>
      <c r="M105" s="118">
        <f>'P-33'!$L$41</f>
        <v>0</v>
      </c>
      <c r="N105" s="118">
        <f>'P-33'!$M$41</f>
        <v>0</v>
      </c>
      <c r="O105" s="67">
        <f t="shared" si="14"/>
        <v>90</v>
      </c>
    </row>
    <row r="106" spans="2:15" ht="12.75">
      <c r="B106" s="119" t="s">
        <v>29</v>
      </c>
      <c r="C106" s="118">
        <f>'P-35'!$B$41</f>
        <v>31</v>
      </c>
      <c r="D106" s="118">
        <f>'P-35'!$C$41</f>
        <v>27</v>
      </c>
      <c r="E106" s="118">
        <f>'P-35'!$D$41</f>
        <v>24</v>
      </c>
      <c r="F106" s="118">
        <f>'P-35'!$E$41</f>
        <v>30</v>
      </c>
      <c r="G106" s="118">
        <f>'P-35'!$F$41</f>
        <v>30</v>
      </c>
      <c r="H106" s="118">
        <f>'P-35'!$G$41</f>
        <v>30</v>
      </c>
      <c r="I106" s="118">
        <f>'P-35'!$H$41</f>
        <v>30</v>
      </c>
      <c r="J106" s="118">
        <f>'P-35'!$I$41</f>
        <v>12</v>
      </c>
      <c r="K106" s="118">
        <f>'P-35'!$J$41</f>
        <v>0</v>
      </c>
      <c r="L106" s="118">
        <f>'P-35'!$K$41</f>
        <v>0</v>
      </c>
      <c r="M106" s="118">
        <f>'P-35'!$L$41</f>
        <v>0</v>
      </c>
      <c r="N106" s="118">
        <f>'P-35'!$M$41</f>
        <v>0</v>
      </c>
      <c r="O106" s="67">
        <f t="shared" si="14"/>
        <v>214</v>
      </c>
    </row>
    <row r="107" spans="2:15" ht="12.75">
      <c r="B107" s="119" t="s">
        <v>231</v>
      </c>
      <c r="C107" s="118">
        <f>'P-37'!$B$41</f>
        <v>1</v>
      </c>
      <c r="D107" s="118">
        <f>'P-37'!$C$41</f>
        <v>0</v>
      </c>
      <c r="E107" s="118">
        <f>'P-37'!$D$41</f>
        <v>10</v>
      </c>
      <c r="F107" s="118">
        <f>'P-37'!$E$41</f>
        <v>0</v>
      </c>
      <c r="G107" s="118">
        <f>'P-37'!$F$41</f>
        <v>5</v>
      </c>
      <c r="H107" s="118">
        <f>'P-37'!$G$41</f>
        <v>0</v>
      </c>
      <c r="I107" s="118">
        <f>'P-37'!$H$41</f>
        <v>10</v>
      </c>
      <c r="J107" s="118">
        <f>'P-37'!$I$41</f>
        <v>0</v>
      </c>
      <c r="K107" s="118">
        <f>'P-37'!$J$41</f>
        <v>20</v>
      </c>
      <c r="L107" s="118">
        <f>'P-37'!$K$41</f>
        <v>0</v>
      </c>
      <c r="M107" s="118">
        <f>'P-37'!$L$41</f>
        <v>23</v>
      </c>
      <c r="N107" s="118">
        <f>'P-37'!$M$41</f>
        <v>0</v>
      </c>
      <c r="O107" s="67">
        <f t="shared" si="14"/>
        <v>69</v>
      </c>
    </row>
    <row r="108" spans="2:15" ht="12.75">
      <c r="B108" s="119" t="s">
        <v>25</v>
      </c>
      <c r="C108" s="118">
        <f>SUM('P-47'!$B$41:$C$41)</f>
        <v>59</v>
      </c>
      <c r="D108" s="118">
        <f>SUM('P-47'!$D$41:$E$41)</f>
        <v>56</v>
      </c>
      <c r="E108" s="118">
        <f>SUM('P-47'!$F$41:$G$41)</f>
        <v>61</v>
      </c>
      <c r="F108" s="118">
        <f>SUM('P-47'!$H$41:$I$41)</f>
        <v>59</v>
      </c>
      <c r="G108" s="118">
        <f>SUM('P-47'!$J$41:$K$41)</f>
        <v>62</v>
      </c>
      <c r="H108" s="118">
        <f>SUM('P-47'!$L$41:$M$41)</f>
        <v>56</v>
      </c>
      <c r="I108" s="118">
        <f>SUM('P-47'!$N$41:$O$41)</f>
        <v>54</v>
      </c>
      <c r="J108" s="118">
        <f>SUM('P-47'!$P$41:$Q$41)</f>
        <v>40</v>
      </c>
      <c r="K108" s="118">
        <f>SUM('P-47'!$R$41:$S$41)</f>
        <v>0</v>
      </c>
      <c r="L108" s="118">
        <f>SUM('P-47'!$T$41:$U$41)</f>
        <v>0</v>
      </c>
      <c r="M108" s="118">
        <f>SUM('P-47'!$V$41:$W$41)</f>
        <v>0</v>
      </c>
      <c r="N108" s="118">
        <f>SUM('P-47'!$X$41:$Y$41)</f>
        <v>0</v>
      </c>
      <c r="O108" s="67">
        <f>SUM(C108:M108)</f>
        <v>447</v>
      </c>
    </row>
    <row r="109" spans="2:15" ht="12.75">
      <c r="B109" s="119" t="s">
        <v>233</v>
      </c>
      <c r="C109" s="118">
        <f>'P-63'!$B$41</f>
        <v>0</v>
      </c>
      <c r="D109" s="118">
        <f>'P-63'!$C$41</f>
        <v>0</v>
      </c>
      <c r="E109" s="118">
        <f>'P-63'!$D$41</f>
        <v>0</v>
      </c>
      <c r="F109" s="118">
        <f>'P-63'!$E$41</f>
        <v>0</v>
      </c>
      <c r="G109" s="118">
        <f>'P-63'!$F$41</f>
        <v>0</v>
      </c>
      <c r="H109" s="118">
        <f>'P-63'!$G$41</f>
        <v>0</v>
      </c>
      <c r="I109" s="118">
        <f>'P-63'!$H$41</f>
        <v>0</v>
      </c>
      <c r="J109" s="118">
        <f>'P-63'!$I$41</f>
        <v>0</v>
      </c>
      <c r="K109" s="118">
        <f>'P-63'!$J$41</f>
        <v>0</v>
      </c>
      <c r="L109" s="118">
        <f>'P-63'!$K$41</f>
        <v>0</v>
      </c>
      <c r="M109" s="118">
        <f>'P-63'!$L$41</f>
        <v>0</v>
      </c>
      <c r="N109" s="118">
        <f>'P-63'!$M$41</f>
        <v>0</v>
      </c>
      <c r="O109" s="67">
        <f>SUM(C109:M109)</f>
        <v>0</v>
      </c>
    </row>
    <row r="110" spans="2:15" ht="12.75">
      <c r="B110" s="119" t="s">
        <v>87</v>
      </c>
      <c r="C110" s="118">
        <f>'P-65 (SS-06)'!$B$41</f>
        <v>31</v>
      </c>
      <c r="D110" s="118">
        <f>'P-65 (SS-06)'!$C$41</f>
        <v>28</v>
      </c>
      <c r="E110" s="118">
        <f>'P-65 (SS-06)'!$D$41</f>
        <v>31</v>
      </c>
      <c r="F110" s="118">
        <f>'P-65 (SS-06)'!$E$41</f>
        <v>30</v>
      </c>
      <c r="G110" s="118">
        <f>'P-65 (SS-06)'!$F$41</f>
        <v>31</v>
      </c>
      <c r="H110" s="118">
        <f>'P-65 (SS-06)'!$G$41</f>
        <v>29</v>
      </c>
      <c r="I110" s="118">
        <f>'P-65 (SS-06)'!$H$41</f>
        <v>31</v>
      </c>
      <c r="J110" s="118">
        <f>'P-65 (SS-06)'!$I$41</f>
        <v>20</v>
      </c>
      <c r="K110" s="118">
        <f>'P-65 (SS-06)'!$J$41</f>
        <v>0</v>
      </c>
      <c r="L110" s="118">
        <f>'P-65 (SS-06)'!$K$41</f>
        <v>0</v>
      </c>
      <c r="M110" s="118">
        <f>'P-65 (SS-06)'!$L$41</f>
        <v>0</v>
      </c>
      <c r="N110" s="118">
        <f>'P-65 (SS-06)'!$M$41</f>
        <v>0</v>
      </c>
      <c r="O110" s="67">
        <f aca="true" t="shared" si="15" ref="O110:O120">SUM(C110:N110)</f>
        <v>231</v>
      </c>
    </row>
    <row r="111" spans="2:15" ht="12.75">
      <c r="B111" s="119" t="s">
        <v>34</v>
      </c>
      <c r="C111" s="118">
        <f>'PGP-1'!$B$41</f>
        <v>31</v>
      </c>
      <c r="D111" s="118">
        <f>'PGP-1'!$C$41</f>
        <v>28</v>
      </c>
      <c r="E111" s="118">
        <f>'PGP-1'!$D$41</f>
        <v>31</v>
      </c>
      <c r="F111" s="118">
        <f>'PGP-1'!$E$41</f>
        <v>30</v>
      </c>
      <c r="G111" s="118">
        <f>'PGP-1'!$F$41</f>
        <v>31</v>
      </c>
      <c r="H111" s="118">
        <f>'PGP-1'!$G$41</f>
        <v>30</v>
      </c>
      <c r="I111" s="118">
        <f>'PGP-1'!$H$41</f>
        <v>30</v>
      </c>
      <c r="J111" s="118">
        <f>'PGP-1'!$I$41</f>
        <v>26</v>
      </c>
      <c r="K111" s="118">
        <f>'PGP-1'!$J$41</f>
        <v>0</v>
      </c>
      <c r="L111" s="118">
        <f>'PGP-1'!$K$41</f>
        <v>0</v>
      </c>
      <c r="M111" s="118">
        <f>'PGP-1'!$L$41</f>
        <v>0</v>
      </c>
      <c r="N111" s="118">
        <f>'PGP-1'!$M$41</f>
        <v>0</v>
      </c>
      <c r="O111" s="67">
        <f t="shared" si="15"/>
        <v>237</v>
      </c>
    </row>
    <row r="112" spans="2:15" ht="12.75">
      <c r="B112" s="119" t="s">
        <v>32</v>
      </c>
      <c r="C112" s="118">
        <f>'PNA-1'!$B$41</f>
        <v>31</v>
      </c>
      <c r="D112" s="118">
        <f>'PNA-1'!$C$41</f>
        <v>28</v>
      </c>
      <c r="E112" s="118">
        <f>'PNA-1'!$D$41</f>
        <v>31</v>
      </c>
      <c r="F112" s="118">
        <f>'PNA-1'!$E$41</f>
        <v>30</v>
      </c>
      <c r="G112" s="118">
        <f>'PNA-1'!$F$41</f>
        <v>31</v>
      </c>
      <c r="H112" s="118">
        <f>'PNA-1'!$G$41</f>
        <v>30</v>
      </c>
      <c r="I112" s="118">
        <f>'PNA-1'!$H$41</f>
        <v>31</v>
      </c>
      <c r="J112" s="118">
        <f>'PNA-1'!$I$41</f>
        <v>19</v>
      </c>
      <c r="K112" s="118">
        <f>'PNA-1'!$J$41</f>
        <v>0</v>
      </c>
      <c r="L112" s="118">
        <f>'PNA-1'!$K$41</f>
        <v>0</v>
      </c>
      <c r="M112" s="118">
        <f>'PNA-1'!$L$41</f>
        <v>0</v>
      </c>
      <c r="N112" s="118">
        <f>'PNA-1'!$M$41</f>
        <v>0</v>
      </c>
      <c r="O112" s="67">
        <f t="shared" si="15"/>
        <v>231</v>
      </c>
    </row>
    <row r="113" spans="2:15" ht="12.75">
      <c r="B113" s="119" t="s">
        <v>33</v>
      </c>
      <c r="C113" s="118">
        <f>SUM('PNA-2'!$B$41:$C$41)</f>
        <v>40</v>
      </c>
      <c r="D113" s="118">
        <f>SUM('PNA-2'!$E$41:$F$41)</f>
        <v>28</v>
      </c>
      <c r="E113" s="118">
        <f>SUM('PNA-2'!$H$41:$I$41)</f>
        <v>55</v>
      </c>
      <c r="F113" s="118">
        <f>SUM('PNA-2'!$K$41:$L$41)</f>
        <v>60</v>
      </c>
      <c r="G113" s="118">
        <f>SUM('PNA-2'!$N$41:$O$41)</f>
        <v>62</v>
      </c>
      <c r="H113" s="118">
        <f>SUM('PNA-2'!$Q$41:$R$41)</f>
        <v>60</v>
      </c>
      <c r="I113" s="118">
        <f>SUM('PNA-2'!$T$41:$U$41)</f>
        <v>60</v>
      </c>
      <c r="J113" s="118">
        <f>SUM('PNA-2'!$W$41:$X$41)</f>
        <v>26</v>
      </c>
      <c r="K113" s="118">
        <f>SUM('PNA-2'!$Z$41:$AA$41)</f>
        <v>0</v>
      </c>
      <c r="L113" s="118">
        <f>SUM('PNA-2'!$AC$41:$AD$41)</f>
        <v>0</v>
      </c>
      <c r="M113" s="118">
        <f>SUM('PNA-2'!$AH$41:$AH$41)</f>
        <v>0</v>
      </c>
      <c r="N113" s="118">
        <f>SUM('PNA-2'!$AJ$41:$AK$41)</f>
        <v>0</v>
      </c>
      <c r="O113" s="67">
        <f t="shared" si="15"/>
        <v>391</v>
      </c>
    </row>
    <row r="114" spans="2:15" ht="12.75">
      <c r="B114" s="119" t="s">
        <v>30</v>
      </c>
      <c r="C114" s="118">
        <f>'PCH-1'!$B$41</f>
        <v>6</v>
      </c>
      <c r="D114" s="118">
        <f>'PCH-1'!$C$41</f>
        <v>11</v>
      </c>
      <c r="E114" s="118">
        <f>'PCH-1'!$D$41</f>
        <v>1</v>
      </c>
      <c r="F114" s="118">
        <f>'PCH-1'!$E$41</f>
        <v>0</v>
      </c>
      <c r="G114" s="118">
        <f>'PCH-1'!$F$41</f>
        <v>0</v>
      </c>
      <c r="H114" s="118">
        <f>'PCH-1'!$G$41</f>
        <v>0</v>
      </c>
      <c r="I114" s="118">
        <f>'PCH-1'!$H$41</f>
        <v>0</v>
      </c>
      <c r="J114" s="118">
        <f>'PCH-1'!$I$41</f>
        <v>0</v>
      </c>
      <c r="K114" s="118">
        <f>'PCH-1'!$J$41</f>
        <v>0</v>
      </c>
      <c r="L114" s="118">
        <f>'PCH-1'!$K$41</f>
        <v>0</v>
      </c>
      <c r="M114" s="118">
        <f>'PCH-1'!$L$41</f>
        <v>0</v>
      </c>
      <c r="N114" s="118">
        <f>'PCH-1'!$M$41</f>
        <v>0</v>
      </c>
      <c r="O114" s="67">
        <f t="shared" si="15"/>
        <v>18</v>
      </c>
    </row>
    <row r="115" spans="2:15" ht="12.75">
      <c r="B115" s="119" t="s">
        <v>31</v>
      </c>
      <c r="C115" s="118">
        <f>'PCH-2'!$B$41</f>
        <v>31</v>
      </c>
      <c r="D115" s="118">
        <f>'PCH-2'!$C$41</f>
        <v>26</v>
      </c>
      <c r="E115" s="118">
        <f>'PCH-2'!$D$41</f>
        <v>31</v>
      </c>
      <c r="F115" s="118">
        <f>'PCH-2'!$E$41</f>
        <v>29</v>
      </c>
      <c r="G115" s="118">
        <f>'PCH-2'!$F$41</f>
        <v>31</v>
      </c>
      <c r="H115" s="118">
        <f>'PCH-2'!$G$41</f>
        <v>30</v>
      </c>
      <c r="I115" s="118">
        <f>'PCH-2'!$H$41</f>
        <v>31</v>
      </c>
      <c r="J115" s="118">
        <f>'PCH-2'!$I$41</f>
        <v>18</v>
      </c>
      <c r="K115" s="118">
        <f>'PCH-2'!$J$41</f>
        <v>0</v>
      </c>
      <c r="L115" s="118">
        <f>'PCH-2'!$K$41</f>
        <v>0</v>
      </c>
      <c r="M115" s="118">
        <f>'PCH-2'!$L$41</f>
        <v>0</v>
      </c>
      <c r="N115" s="118">
        <f>'PCH-2'!$M$41</f>
        <v>0</v>
      </c>
      <c r="O115" s="67">
        <f t="shared" si="15"/>
        <v>227</v>
      </c>
    </row>
    <row r="116" spans="2:15" ht="12.75">
      <c r="B116" s="119" t="s">
        <v>35</v>
      </c>
      <c r="C116" s="118">
        <f>'PPG-1'!$B$41</f>
        <v>25</v>
      </c>
      <c r="D116" s="118">
        <f>'PPG-1'!$C$41</f>
        <v>28</v>
      </c>
      <c r="E116" s="118">
        <f>'PPG-1'!$D$41</f>
        <v>31</v>
      </c>
      <c r="F116" s="118">
        <f>'PPG-1'!$E$41</f>
        <v>30</v>
      </c>
      <c r="G116" s="118">
        <f>'PPG-1'!$F$41</f>
        <v>30</v>
      </c>
      <c r="H116" s="118">
        <f>'PPG-1'!$G$41</f>
        <v>30</v>
      </c>
      <c r="I116" s="118">
        <f>'PPG-1'!$H$41</f>
        <v>31</v>
      </c>
      <c r="J116" s="118">
        <f>'PPG-1'!$I$41</f>
        <v>21</v>
      </c>
      <c r="K116" s="118">
        <f>'PPG-1'!$J$41</f>
        <v>0</v>
      </c>
      <c r="L116" s="118">
        <f>'PPG-1'!$K$41</f>
        <v>0</v>
      </c>
      <c r="M116" s="118">
        <f>'PPG-1'!$L$41</f>
        <v>0</v>
      </c>
      <c r="N116" s="118">
        <f>'PPG-1'!$M$41</f>
        <v>0</v>
      </c>
      <c r="O116" s="67">
        <f t="shared" si="15"/>
        <v>226</v>
      </c>
    </row>
    <row r="117" spans="2:15" ht="12.75">
      <c r="B117" s="119" t="s">
        <v>77</v>
      </c>
      <c r="C117" s="118">
        <f>'PCE-1'!$B$41</f>
        <v>0</v>
      </c>
      <c r="D117" s="118">
        <f>'PCE-1'!$C$41</f>
        <v>0</v>
      </c>
      <c r="E117" s="118">
        <f>'PCE-1'!$D$41</f>
        <v>0</v>
      </c>
      <c r="F117" s="118">
        <f>'PCE-1'!$E$41</f>
        <v>0</v>
      </c>
      <c r="G117" s="118">
        <f>'PCE-1'!$F$41</f>
        <v>0</v>
      </c>
      <c r="H117" s="118">
        <f>'PCE-1'!$G$41</f>
        <v>0</v>
      </c>
      <c r="I117" s="118">
        <f>'PCE-1'!$H$41</f>
        <v>0</v>
      </c>
      <c r="J117" s="118">
        <f>'PCE-1'!$I$41</f>
        <v>0</v>
      </c>
      <c r="K117" s="118">
        <f>'PCE-1'!$J$41</f>
        <v>0</v>
      </c>
      <c r="L117" s="118">
        <f>'PCE-1'!$K$41</f>
        <v>0</v>
      </c>
      <c r="M117" s="118">
        <f>'PCE-1'!$L$41</f>
        <v>0</v>
      </c>
      <c r="N117" s="118">
        <f>'PCE-1'!$M$41</f>
        <v>0</v>
      </c>
      <c r="O117" s="67">
        <f t="shared" si="15"/>
        <v>0</v>
      </c>
    </row>
    <row r="118" spans="2:15" ht="12.75">
      <c r="B118" s="119" t="s">
        <v>66</v>
      </c>
      <c r="C118" s="118">
        <f>SUM('PPM-1'!$B$41:$C$41)</f>
        <v>62</v>
      </c>
      <c r="D118" s="118">
        <f>SUM('PPM-1'!$D$41:$E$41)</f>
        <v>55</v>
      </c>
      <c r="E118" s="118">
        <f>SUM('PPM-1'!$F$41:$G$41)</f>
        <v>62</v>
      </c>
      <c r="F118" s="118">
        <f>SUM('PPM-1'!$H$41:$I$41)</f>
        <v>60</v>
      </c>
      <c r="G118" s="118">
        <f>SUM('PPM-1'!$J$41:$K$41)</f>
        <v>62</v>
      </c>
      <c r="H118" s="118">
        <f>SUM('PPM-1'!$L$41:$M$41)</f>
        <v>13</v>
      </c>
      <c r="I118" s="118">
        <f>SUM('PPM-1'!$N$41:$O$41)</f>
        <v>48</v>
      </c>
      <c r="J118" s="118">
        <f>SUM('PPM-1'!$P$41:$Q$41)</f>
        <v>39</v>
      </c>
      <c r="K118" s="118">
        <f>SUM('PPM-1'!$R$41:$S$41)</f>
        <v>0</v>
      </c>
      <c r="L118" s="118">
        <f>SUM('PPM-1'!$T$41:$U$41)</f>
        <v>0</v>
      </c>
      <c r="M118" s="118">
        <f>SUM('PPM-1'!$V$41:$W$41)</f>
        <v>0</v>
      </c>
      <c r="N118" s="118">
        <f>SUM('PPM-1'!$X$41:$Y$41)</f>
        <v>0</v>
      </c>
      <c r="O118" s="67">
        <f t="shared" si="15"/>
        <v>401</v>
      </c>
    </row>
    <row r="119" spans="2:15" ht="12.75">
      <c r="B119" s="117" t="s">
        <v>18</v>
      </c>
      <c r="C119" s="118">
        <f>'P-63'!$B$41</f>
        <v>0</v>
      </c>
      <c r="D119" s="118">
        <f>'P-63'!$C$41</f>
        <v>0</v>
      </c>
      <c r="E119" s="118">
        <f>'P-63'!$D$41</f>
        <v>0</v>
      </c>
      <c r="F119" s="118">
        <f>'P-63'!$E$41</f>
        <v>0</v>
      </c>
      <c r="G119" s="118">
        <f>'P-63'!$F$41</f>
        <v>0</v>
      </c>
      <c r="H119" s="118">
        <f>'P-63'!$G$41</f>
        <v>0</v>
      </c>
      <c r="I119" s="118">
        <f>'P-63'!$H$41</f>
        <v>0</v>
      </c>
      <c r="J119" s="118">
        <f>'P-63'!$I$41</f>
        <v>0</v>
      </c>
      <c r="K119" s="118">
        <f>'P-63'!$J$41</f>
        <v>0</v>
      </c>
      <c r="L119" s="118">
        <f>'P-63'!$K$41</f>
        <v>0</v>
      </c>
      <c r="M119" s="118">
        <f>'P-63'!$L$41</f>
        <v>0</v>
      </c>
      <c r="N119" s="118">
        <f>'P-63'!$M$41</f>
        <v>0</v>
      </c>
      <c r="O119" s="67">
        <f t="shared" si="15"/>
        <v>0</v>
      </c>
    </row>
    <row r="120" spans="2:15" ht="12.75">
      <c r="B120" s="119" t="s">
        <v>65</v>
      </c>
      <c r="C120" s="118">
        <f>'FPSO RJ'!$B$41</f>
        <v>30</v>
      </c>
      <c r="D120" s="118">
        <f>'FPSO RJ'!$C$41</f>
        <v>28</v>
      </c>
      <c r="E120" s="118">
        <f>'FPSO RJ'!$D$41</f>
        <v>31</v>
      </c>
      <c r="F120" s="118">
        <f>'FPSO RJ'!$E$41</f>
        <v>30</v>
      </c>
      <c r="G120" s="118">
        <f>'FPSO RJ'!$F$41</f>
        <v>30</v>
      </c>
      <c r="H120" s="118">
        <f>'FPSO RJ'!$G$41</f>
        <v>30</v>
      </c>
      <c r="I120" s="118">
        <f>'FPSO RJ'!$H$41</f>
        <v>23</v>
      </c>
      <c r="J120" s="118">
        <f>'FPSO RJ'!$I$41</f>
        <v>18</v>
      </c>
      <c r="K120" s="118">
        <f>'FPSO RJ'!$J$41</f>
        <v>0</v>
      </c>
      <c r="L120" s="118">
        <f>'FPSO RJ'!$K$41</f>
        <v>0</v>
      </c>
      <c r="M120" s="118">
        <f>'FPSO RJ'!$L$41</f>
        <v>0</v>
      </c>
      <c r="N120" s="118">
        <f>'FPSO RJ'!$M$41</f>
        <v>0</v>
      </c>
      <c r="O120" s="67">
        <f t="shared" si="15"/>
        <v>220</v>
      </c>
    </row>
    <row r="121" spans="2:15" ht="12.75">
      <c r="B121" s="119" t="s">
        <v>86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67"/>
    </row>
    <row r="122" spans="2:15" ht="12.75">
      <c r="B122" s="119" t="s">
        <v>76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67"/>
    </row>
  </sheetData>
  <sheetProtection password="CC53" sheet="1" objects="1" scenarios="1"/>
  <conditionalFormatting sqref="C46:N54 C56:N69">
    <cfRule type="cellIs" priority="18" dxfId="1" operator="equal" stopIfTrue="1">
      <formula>0</formula>
    </cfRule>
    <cfRule type="cellIs" priority="19" dxfId="0" operator="greaterThan" stopIfTrue="1">
      <formula>42</formula>
    </cfRule>
  </conditionalFormatting>
  <conditionalFormatting sqref="O6 C7:O11">
    <cfRule type="cellIs" priority="20" dxfId="1" operator="equal" stopIfTrue="1">
      <formula>0</formula>
    </cfRule>
    <cfRule type="cellIs" priority="21" dxfId="3" operator="greaterThan" stopIfTrue="1">
      <formula>0</formula>
    </cfRule>
  </conditionalFormatting>
  <conditionalFormatting sqref="O13 C12:O12">
    <cfRule type="cellIs" priority="22" dxfId="0" operator="between" stopIfTrue="1">
      <formula>20</formula>
      <formula>29</formula>
    </cfRule>
    <cfRule type="cellIs" priority="23" dxfId="6" operator="greaterThan" stopIfTrue="1">
      <formula>29</formula>
    </cfRule>
  </conditionalFormatting>
  <conditionalFormatting sqref="C6:N6">
    <cfRule type="cellIs" priority="24" dxfId="3" operator="greaterThan" stopIfTrue="1">
      <formula>42</formula>
    </cfRule>
  </conditionalFormatting>
  <conditionalFormatting sqref="C5:O5">
    <cfRule type="cellIs" priority="25" dxfId="424" operator="equal" stopIfTrue="1">
      <formula>0</formula>
    </cfRule>
    <cfRule type="cellIs" priority="26" dxfId="0" operator="greaterThan" stopIfTrue="1">
      <formula>0</formula>
    </cfRule>
  </conditionalFormatting>
  <conditionalFormatting sqref="Q14">
    <cfRule type="expression" priority="27" dxfId="0" stopIfTrue="1">
      <formula>$O$14&lt;&gt;$P$14</formula>
    </cfRule>
    <cfRule type="expression" priority="28" dxfId="1" stopIfTrue="1">
      <formula>$O$14=$P$14</formula>
    </cfRule>
  </conditionalFormatting>
  <conditionalFormatting sqref="P14">
    <cfRule type="expression" priority="29" dxfId="1" stopIfTrue="1">
      <formula>$P$14=$O$14</formula>
    </cfRule>
    <cfRule type="expression" priority="30" dxfId="0" stopIfTrue="1">
      <formula>$O$14&lt;&gt;$O$14</formula>
    </cfRule>
  </conditionalFormatting>
  <conditionalFormatting sqref="Q29:Q30 P20:P43">
    <cfRule type="cellIs" priority="33" dxfId="0" operator="between" stopIfTrue="1">
      <formula>42</formula>
      <formula>1000</formula>
    </cfRule>
  </conditionalFormatting>
  <conditionalFormatting sqref="C20:N43">
    <cfRule type="cellIs" priority="11" dxfId="64" operator="equal" stopIfTrue="1">
      <formula>0</formula>
    </cfRule>
    <cfRule type="cellIs" priority="34" dxfId="67" operator="between" stopIfTrue="1">
      <formula>29</formula>
      <formula>200</formula>
    </cfRule>
    <cfRule type="cellIs" priority="35" dxfId="0" operator="between" stopIfTrue="1">
      <formula>20</formula>
      <formula>29</formula>
    </cfRule>
  </conditionalFormatting>
  <conditionalFormatting sqref="C19:N19">
    <cfRule type="cellIs" priority="12" dxfId="64" operator="equal" stopIfTrue="1">
      <formula>0</formula>
    </cfRule>
    <cfRule type="cellIs" priority="36" dxfId="0" operator="between" stopIfTrue="1">
      <formula>29</formula>
      <formula>200</formula>
    </cfRule>
  </conditionalFormatting>
  <conditionalFormatting sqref="Q20:Q43">
    <cfRule type="cellIs" priority="37" dxfId="0" operator="between" stopIfTrue="1">
      <formula>20</formula>
      <formula>29</formula>
    </cfRule>
    <cfRule type="cellIs" priority="38" dxfId="6" operator="between" stopIfTrue="1">
      <formula>29</formula>
      <formula>1000</formula>
    </cfRule>
  </conditionalFormatting>
  <conditionalFormatting sqref="C45:N45">
    <cfRule type="cellIs" priority="39" dxfId="0" operator="greaterThan" stopIfTrue="1">
      <formula>42</formula>
    </cfRule>
    <cfRule type="cellIs" priority="40" dxfId="1" operator="equal" stopIfTrue="1">
      <formula>0</formula>
    </cfRule>
  </conditionalFormatting>
  <conditionalFormatting sqref="P20:Q43 C71:O93 C95:O96">
    <cfRule type="cellIs" priority="16" dxfId="64" operator="equal" stopIfTrue="1">
      <formula>0</formula>
    </cfRule>
  </conditionalFormatting>
  <conditionalFormatting sqref="C72:N93 C95:N96 C97:O108 C110:O122 O109">
    <cfRule type="cellIs" priority="17" dxfId="432" operator="equal" stopIfTrue="1">
      <formula>0</formula>
    </cfRule>
  </conditionalFormatting>
  <conditionalFormatting sqref="P5:P11">
    <cfRule type="cellIs" priority="10" dxfId="64" operator="equal" stopIfTrue="1">
      <formula>0</formula>
    </cfRule>
  </conditionalFormatting>
  <conditionalFormatting sqref="C12:O14">
    <cfRule type="cellIs" priority="9" dxfId="64" operator="equal" stopIfTrue="1">
      <formula>0</formula>
    </cfRule>
  </conditionalFormatting>
  <conditionalFormatting sqref="O15:O16">
    <cfRule type="cellIs" priority="8" dxfId="64" operator="equal" stopIfTrue="1">
      <formula>0</formula>
    </cfRule>
  </conditionalFormatting>
  <conditionalFormatting sqref="O17">
    <cfRule type="cellIs" priority="7" dxfId="64" operator="equal" stopIfTrue="1">
      <formula>0</formula>
    </cfRule>
  </conditionalFormatting>
  <conditionalFormatting sqref="C55:N55">
    <cfRule type="cellIs" priority="2" dxfId="1" operator="equal" stopIfTrue="1">
      <formula>0</formula>
    </cfRule>
    <cfRule type="cellIs" priority="3" dxfId="0" operator="greaterThan" stopIfTrue="1">
      <formula>42</formula>
    </cfRule>
  </conditionalFormatting>
  <conditionalFormatting sqref="C109:N109">
    <cfRule type="cellIs" priority="1" dxfId="432" operator="equal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3" sqref="O23"/>
    </sheetView>
  </sheetViews>
  <sheetFormatPr defaultColWidth="9.140625" defaultRowHeight="12.75"/>
  <cols>
    <col min="1" max="1" width="20.7109375" style="7" customWidth="1"/>
    <col min="2" max="13" width="7.7109375" style="7" customWidth="1"/>
    <col min="14" max="14" width="3.7109375" style="7" customWidth="1"/>
    <col min="15" max="15" width="9.140625" style="7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8" ht="15.75" customHeight="1">
      <c r="A1" s="42" t="s">
        <v>162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4.25" customHeight="1">
      <c r="A3" s="10" t="s">
        <v>0</v>
      </c>
      <c r="B3" s="99" t="s">
        <v>4</v>
      </c>
      <c r="C3" s="99" t="s">
        <v>5</v>
      </c>
      <c r="D3" s="99" t="s">
        <v>6</v>
      </c>
      <c r="E3" s="99" t="s">
        <v>7</v>
      </c>
      <c r="F3" s="99" t="s">
        <v>8</v>
      </c>
      <c r="G3" s="99" t="s">
        <v>9</v>
      </c>
      <c r="H3" s="99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99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9.173913043478262</v>
      </c>
      <c r="C4" s="5">
        <f t="shared" si="0"/>
        <v>10.19047619047619</v>
      </c>
      <c r="D4" s="5">
        <f t="shared" si="0"/>
        <v>9.875</v>
      </c>
      <c r="E4" s="5">
        <f t="shared" si="0"/>
        <v>10.703703703703704</v>
      </c>
      <c r="F4" s="5">
        <f t="shared" si="0"/>
        <v>16.217391304347824</v>
      </c>
      <c r="G4" s="5">
        <f t="shared" si="0"/>
        <v>16.444444444444443</v>
      </c>
      <c r="H4" s="5">
        <f t="shared" si="0"/>
        <v>18.566666666666666</v>
      </c>
      <c r="I4" s="5">
        <f t="shared" si="0"/>
        <v>13.6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13.302702702702703</v>
      </c>
      <c r="S4" s="5">
        <f>IF(ISERROR(AVERAGE(B4:M4)),"",AVERAGE(B4:M4))</f>
        <v>13.096449419139635</v>
      </c>
    </row>
    <row r="5" spans="1:19" ht="14.25" customHeight="1">
      <c r="A5" s="16" t="s">
        <v>2</v>
      </c>
      <c r="B5" s="5">
        <f aca="true" t="shared" si="1" ref="B5:M5">MAX(B8:B38)</f>
        <v>18</v>
      </c>
      <c r="C5" s="5">
        <f t="shared" si="1"/>
        <v>20</v>
      </c>
      <c r="D5" s="5">
        <f t="shared" si="1"/>
        <v>19</v>
      </c>
      <c r="E5" s="5">
        <f t="shared" si="1"/>
        <v>20</v>
      </c>
      <c r="F5" s="5">
        <f t="shared" si="1"/>
        <v>87</v>
      </c>
      <c r="G5" s="5">
        <f t="shared" si="1"/>
        <v>28</v>
      </c>
      <c r="H5" s="5">
        <f t="shared" si="1"/>
        <v>28</v>
      </c>
      <c r="I5" s="5">
        <f t="shared" si="1"/>
        <v>26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1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5</v>
      </c>
      <c r="C6" s="6">
        <f t="shared" si="2"/>
        <v>5</v>
      </c>
      <c r="D6" s="6">
        <f t="shared" si="2"/>
        <v>5</v>
      </c>
      <c r="E6" s="6">
        <f t="shared" si="2"/>
        <v>5</v>
      </c>
      <c r="F6" s="6">
        <f t="shared" si="2"/>
        <v>5</v>
      </c>
      <c r="G6" s="6">
        <f t="shared" si="2"/>
        <v>5</v>
      </c>
      <c r="H6" s="6">
        <f t="shared" si="2"/>
        <v>7</v>
      </c>
      <c r="I6" s="6">
        <f t="shared" si="2"/>
        <v>4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8</v>
      </c>
      <c r="S7" s="34"/>
    </row>
    <row r="8" spans="1:18" ht="12.75">
      <c r="A8" s="1">
        <v>1</v>
      </c>
      <c r="B8" s="18">
        <v>10</v>
      </c>
      <c r="C8" s="18">
        <v>7</v>
      </c>
      <c r="D8" s="68">
        <v>9</v>
      </c>
      <c r="E8" s="68">
        <v>7</v>
      </c>
      <c r="F8" s="68">
        <v>13</v>
      </c>
      <c r="G8" s="69">
        <v>6</v>
      </c>
      <c r="H8" s="69">
        <v>16</v>
      </c>
      <c r="I8" s="103">
        <v>4</v>
      </c>
      <c r="J8" s="69"/>
      <c r="K8" s="69"/>
      <c r="L8" s="69"/>
      <c r="M8" s="67"/>
      <c r="N8" s="2"/>
      <c r="O8" s="29"/>
      <c r="P8" s="64"/>
      <c r="Q8" s="64"/>
      <c r="R8" s="39"/>
    </row>
    <row r="9" spans="1:17" ht="12.75">
      <c r="A9" s="1">
        <v>2</v>
      </c>
      <c r="B9" s="18">
        <v>10</v>
      </c>
      <c r="C9" s="18">
        <v>18</v>
      </c>
      <c r="D9" s="68">
        <v>7</v>
      </c>
      <c r="E9" s="68">
        <v>10</v>
      </c>
      <c r="F9" s="68">
        <v>14</v>
      </c>
      <c r="G9" s="69">
        <v>5</v>
      </c>
      <c r="H9" s="69">
        <v>26</v>
      </c>
      <c r="I9" s="103">
        <v>21</v>
      </c>
      <c r="J9" s="18"/>
      <c r="K9" s="69"/>
      <c r="L9" s="69"/>
      <c r="M9" s="67"/>
      <c r="N9" s="2"/>
      <c r="O9" s="64"/>
      <c r="P9" s="64"/>
      <c r="Q9" s="61"/>
    </row>
    <row r="10" spans="1:17" ht="12.75">
      <c r="A10" s="1">
        <v>3</v>
      </c>
      <c r="B10" s="18">
        <v>11</v>
      </c>
      <c r="C10" s="18">
        <v>12</v>
      </c>
      <c r="D10" s="68">
        <v>9</v>
      </c>
      <c r="E10" s="18">
        <v>11</v>
      </c>
      <c r="F10" s="68">
        <v>8</v>
      </c>
      <c r="G10" s="69" t="s">
        <v>71</v>
      </c>
      <c r="H10" s="69">
        <v>27</v>
      </c>
      <c r="I10" s="103">
        <v>16</v>
      </c>
      <c r="J10" s="69"/>
      <c r="K10" s="69"/>
      <c r="L10" s="69"/>
      <c r="M10" s="67"/>
      <c r="N10" s="2"/>
      <c r="O10" s="64"/>
      <c r="P10" s="64"/>
      <c r="Q10" s="61"/>
    </row>
    <row r="11" spans="1:18" ht="12.75">
      <c r="A11" s="1">
        <v>4</v>
      </c>
      <c r="B11" s="18">
        <v>10</v>
      </c>
      <c r="C11" s="18">
        <v>14</v>
      </c>
      <c r="D11" s="68">
        <v>19</v>
      </c>
      <c r="E11" s="68">
        <v>9</v>
      </c>
      <c r="F11" s="68">
        <v>18</v>
      </c>
      <c r="G11" s="69">
        <v>14</v>
      </c>
      <c r="H11" s="69">
        <v>25</v>
      </c>
      <c r="I11" s="103">
        <v>20</v>
      </c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>
      <c r="A12" s="1">
        <v>5</v>
      </c>
      <c r="B12" s="18">
        <v>7</v>
      </c>
      <c r="C12" s="18"/>
      <c r="D12" s="68"/>
      <c r="E12" s="68">
        <v>11</v>
      </c>
      <c r="F12" s="68">
        <v>10</v>
      </c>
      <c r="G12" s="69">
        <v>10</v>
      </c>
      <c r="H12" s="69">
        <v>25</v>
      </c>
      <c r="I12" s="103">
        <v>26</v>
      </c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>
      <c r="A13" s="1">
        <v>6</v>
      </c>
      <c r="B13" s="18">
        <v>8</v>
      </c>
      <c r="C13" s="18" t="s">
        <v>71</v>
      </c>
      <c r="D13" s="68"/>
      <c r="E13" s="68">
        <v>7</v>
      </c>
      <c r="F13" s="68">
        <v>9</v>
      </c>
      <c r="G13" s="69">
        <v>14</v>
      </c>
      <c r="H13" s="69">
        <v>24</v>
      </c>
      <c r="I13" s="103" t="s">
        <v>120</v>
      </c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>
      <c r="A14" s="1">
        <v>7</v>
      </c>
      <c r="B14" s="18">
        <v>8</v>
      </c>
      <c r="C14" s="18">
        <v>6</v>
      </c>
      <c r="D14" s="68"/>
      <c r="E14" s="68">
        <v>11</v>
      </c>
      <c r="F14" s="68">
        <v>20</v>
      </c>
      <c r="G14" s="69">
        <v>13</v>
      </c>
      <c r="H14" s="69">
        <v>21</v>
      </c>
      <c r="I14" s="103">
        <v>8</v>
      </c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>
      <c r="A15" s="1">
        <v>8</v>
      </c>
      <c r="B15" s="18">
        <v>8</v>
      </c>
      <c r="C15" s="18">
        <v>5</v>
      </c>
      <c r="D15" s="68"/>
      <c r="E15" s="68">
        <v>18</v>
      </c>
      <c r="F15" s="68">
        <v>25</v>
      </c>
      <c r="G15" s="69">
        <v>9</v>
      </c>
      <c r="H15" s="69">
        <v>14</v>
      </c>
      <c r="I15" s="103">
        <v>5</v>
      </c>
      <c r="J15" s="18"/>
      <c r="K15" s="69"/>
      <c r="L15" s="69"/>
      <c r="M15" s="18"/>
      <c r="N15" s="2"/>
      <c r="O15" s="64"/>
      <c r="P15" s="64"/>
      <c r="Q15" s="61"/>
      <c r="R15" s="39"/>
    </row>
    <row r="16" spans="1:18" ht="12.75">
      <c r="A16" s="1">
        <v>9</v>
      </c>
      <c r="B16" s="18">
        <v>8</v>
      </c>
      <c r="C16" s="18">
        <v>9</v>
      </c>
      <c r="D16" s="68"/>
      <c r="E16" s="18">
        <v>5</v>
      </c>
      <c r="F16" s="68">
        <v>25</v>
      </c>
      <c r="G16" s="69">
        <v>11</v>
      </c>
      <c r="H16" s="69">
        <v>27</v>
      </c>
      <c r="I16" s="103">
        <v>8</v>
      </c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>
      <c r="A17" s="1">
        <v>10</v>
      </c>
      <c r="B17" s="18" t="s">
        <v>71</v>
      </c>
      <c r="C17" s="18">
        <v>20</v>
      </c>
      <c r="D17" s="68"/>
      <c r="E17" s="68">
        <v>9</v>
      </c>
      <c r="F17" s="68">
        <v>21</v>
      </c>
      <c r="G17" s="18">
        <v>13</v>
      </c>
      <c r="H17" s="68">
        <v>25</v>
      </c>
      <c r="I17" s="103" t="s">
        <v>120</v>
      </c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>
      <c r="A18" s="1">
        <v>11</v>
      </c>
      <c r="B18" s="18" t="s">
        <v>71</v>
      </c>
      <c r="C18" s="18">
        <v>11</v>
      </c>
      <c r="D18" s="68"/>
      <c r="E18" s="68">
        <v>7</v>
      </c>
      <c r="F18" s="68">
        <v>10</v>
      </c>
      <c r="G18" s="69">
        <v>17</v>
      </c>
      <c r="H18" s="68">
        <v>21</v>
      </c>
      <c r="I18" s="103">
        <v>14</v>
      </c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>
      <c r="A19" s="1">
        <v>12</v>
      </c>
      <c r="B19" s="18">
        <v>6</v>
      </c>
      <c r="C19" s="18">
        <v>8</v>
      </c>
      <c r="D19" s="68">
        <v>11</v>
      </c>
      <c r="E19" s="68">
        <v>6</v>
      </c>
      <c r="F19" s="68">
        <v>20</v>
      </c>
      <c r="G19" s="69">
        <v>13</v>
      </c>
      <c r="H19" s="68">
        <v>11</v>
      </c>
      <c r="I19" s="103">
        <v>14</v>
      </c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>
      <c r="A20" s="1">
        <v>13</v>
      </c>
      <c r="B20" s="18">
        <v>8</v>
      </c>
      <c r="C20" s="18" t="s">
        <v>71</v>
      </c>
      <c r="D20" s="68">
        <v>9</v>
      </c>
      <c r="E20" s="68">
        <v>13</v>
      </c>
      <c r="F20" s="68">
        <v>22</v>
      </c>
      <c r="G20" s="69" t="s">
        <v>71</v>
      </c>
      <c r="H20" s="68">
        <v>20</v>
      </c>
      <c r="I20" s="103"/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>
      <c r="A21" s="1">
        <v>14</v>
      </c>
      <c r="B21" s="18">
        <v>9</v>
      </c>
      <c r="C21" s="18" t="s">
        <v>71</v>
      </c>
      <c r="D21" s="68">
        <v>9</v>
      </c>
      <c r="E21" s="68">
        <v>16</v>
      </c>
      <c r="F21" s="68" t="s">
        <v>71</v>
      </c>
      <c r="G21" s="69">
        <v>6</v>
      </c>
      <c r="H21" s="68">
        <v>26</v>
      </c>
      <c r="I21" s="103"/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>
      <c r="A22" s="1">
        <v>15</v>
      </c>
      <c r="B22" s="18">
        <v>17</v>
      </c>
      <c r="C22" s="18" t="s">
        <v>71</v>
      </c>
      <c r="D22" s="68">
        <v>8</v>
      </c>
      <c r="E22" s="68">
        <v>7</v>
      </c>
      <c r="F22" s="68" t="s">
        <v>71</v>
      </c>
      <c r="G22" s="69" t="s">
        <v>71</v>
      </c>
      <c r="H22" s="68">
        <v>21</v>
      </c>
      <c r="I22" s="103"/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>
      <c r="A23" s="1">
        <v>16</v>
      </c>
      <c r="B23" s="18" t="s">
        <v>71</v>
      </c>
      <c r="C23" s="18" t="s">
        <v>71</v>
      </c>
      <c r="D23" s="68">
        <v>9</v>
      </c>
      <c r="E23" s="68" t="s">
        <v>71</v>
      </c>
      <c r="F23" s="18">
        <v>5</v>
      </c>
      <c r="G23" s="18">
        <v>11</v>
      </c>
      <c r="H23" s="18">
        <v>13</v>
      </c>
      <c r="I23" s="103"/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>
      <c r="A24" s="1">
        <v>17</v>
      </c>
      <c r="B24" s="18" t="s">
        <v>71</v>
      </c>
      <c r="C24" s="18" t="s">
        <v>71</v>
      </c>
      <c r="D24" s="68">
        <v>5</v>
      </c>
      <c r="E24" s="68">
        <v>8</v>
      </c>
      <c r="F24" s="18">
        <v>87</v>
      </c>
      <c r="G24" s="18">
        <v>10</v>
      </c>
      <c r="H24" s="18">
        <v>15</v>
      </c>
      <c r="I24" s="103"/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>
      <c r="A25" s="1">
        <v>18</v>
      </c>
      <c r="B25" s="18">
        <v>6</v>
      </c>
      <c r="C25" s="18">
        <v>6</v>
      </c>
      <c r="D25" s="68">
        <v>9</v>
      </c>
      <c r="E25" s="68">
        <v>10</v>
      </c>
      <c r="F25" s="18">
        <v>13</v>
      </c>
      <c r="G25" s="18">
        <v>16</v>
      </c>
      <c r="H25" s="18">
        <v>10</v>
      </c>
      <c r="I25" s="103"/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>
      <c r="A26" s="1">
        <v>19</v>
      </c>
      <c r="B26" s="18">
        <v>7</v>
      </c>
      <c r="C26" s="18">
        <v>9</v>
      </c>
      <c r="D26" s="68">
        <v>11</v>
      </c>
      <c r="E26" s="68">
        <v>6</v>
      </c>
      <c r="F26" s="18" t="s">
        <v>71</v>
      </c>
      <c r="G26" s="18">
        <v>23</v>
      </c>
      <c r="H26" s="18">
        <v>13</v>
      </c>
      <c r="I26" s="103"/>
      <c r="J26" s="18"/>
      <c r="K26" s="69"/>
      <c r="L26" s="69"/>
      <c r="M26" s="67"/>
      <c r="N26" s="2"/>
      <c r="O26" s="64"/>
      <c r="P26" s="64"/>
      <c r="Q26" s="64"/>
      <c r="R26" s="39"/>
    </row>
    <row r="27" spans="1:17" ht="12.75">
      <c r="A27" s="1">
        <v>20</v>
      </c>
      <c r="B27" s="18">
        <v>17</v>
      </c>
      <c r="C27" s="18">
        <v>8</v>
      </c>
      <c r="D27" s="68">
        <v>12</v>
      </c>
      <c r="E27" s="68">
        <v>12</v>
      </c>
      <c r="F27" s="18">
        <v>7</v>
      </c>
      <c r="G27" s="18">
        <v>28</v>
      </c>
      <c r="H27" s="18">
        <v>11</v>
      </c>
      <c r="I27" s="103"/>
      <c r="J27" s="69"/>
      <c r="K27" s="69"/>
      <c r="L27" s="69"/>
      <c r="M27" s="67"/>
      <c r="N27" s="2"/>
      <c r="O27" s="64"/>
      <c r="P27" s="2"/>
      <c r="Q27" s="2"/>
    </row>
    <row r="28" spans="1:17" ht="12.75">
      <c r="A28" s="1">
        <v>21</v>
      </c>
      <c r="B28" s="18">
        <v>5</v>
      </c>
      <c r="C28" s="18">
        <v>8</v>
      </c>
      <c r="D28" s="68">
        <v>10</v>
      </c>
      <c r="E28" s="68" t="s">
        <v>71</v>
      </c>
      <c r="F28" s="18">
        <v>10</v>
      </c>
      <c r="G28" s="18">
        <v>21</v>
      </c>
      <c r="H28" s="18">
        <v>14</v>
      </c>
      <c r="I28" s="103"/>
      <c r="J28" s="69"/>
      <c r="K28" s="69"/>
      <c r="L28" s="69"/>
      <c r="M28" s="67"/>
      <c r="N28" s="2"/>
      <c r="O28" s="2"/>
      <c r="P28" s="2"/>
      <c r="Q28" s="2"/>
    </row>
    <row r="29" spans="1:17" ht="12.75">
      <c r="A29" s="1">
        <v>22</v>
      </c>
      <c r="B29" s="18">
        <v>6</v>
      </c>
      <c r="C29" s="18">
        <v>8</v>
      </c>
      <c r="D29" s="68">
        <v>8</v>
      </c>
      <c r="E29" s="68">
        <v>9</v>
      </c>
      <c r="F29" s="18" t="s">
        <v>71</v>
      </c>
      <c r="G29" s="18">
        <v>20</v>
      </c>
      <c r="H29" s="18">
        <v>10</v>
      </c>
      <c r="I29" s="103"/>
      <c r="J29" s="69"/>
      <c r="K29" s="69"/>
      <c r="L29" s="69"/>
      <c r="M29" s="67"/>
      <c r="N29" s="2"/>
      <c r="O29" s="2"/>
      <c r="P29" s="2"/>
      <c r="Q29" s="2"/>
    </row>
    <row r="30" spans="1:17" ht="12.75">
      <c r="A30" s="1">
        <v>23</v>
      </c>
      <c r="B30" s="18">
        <v>5</v>
      </c>
      <c r="C30" s="18">
        <v>8</v>
      </c>
      <c r="D30" s="68">
        <v>9</v>
      </c>
      <c r="E30" s="68">
        <v>17</v>
      </c>
      <c r="F30" s="18" t="s">
        <v>78</v>
      </c>
      <c r="G30" s="18">
        <v>25</v>
      </c>
      <c r="H30" s="18">
        <v>21</v>
      </c>
      <c r="I30" s="103"/>
      <c r="J30" s="69"/>
      <c r="K30" s="69"/>
      <c r="L30" s="69"/>
      <c r="M30" s="67"/>
      <c r="N30" s="2"/>
      <c r="O30" s="2"/>
      <c r="P30" s="2"/>
      <c r="Q30" s="2"/>
    </row>
    <row r="31" spans="1:17" ht="12.75">
      <c r="A31" s="1">
        <v>24</v>
      </c>
      <c r="B31" s="18" t="s">
        <v>71</v>
      </c>
      <c r="C31" s="18">
        <v>7</v>
      </c>
      <c r="D31" s="68">
        <v>9</v>
      </c>
      <c r="E31" s="15">
        <v>10</v>
      </c>
      <c r="F31" s="18">
        <v>7</v>
      </c>
      <c r="G31" s="18">
        <v>25</v>
      </c>
      <c r="H31" s="18">
        <v>19</v>
      </c>
      <c r="I31" s="69"/>
      <c r="J31" s="69"/>
      <c r="K31" s="69"/>
      <c r="L31" s="69"/>
      <c r="M31" s="67"/>
      <c r="N31" s="2"/>
      <c r="O31" s="2"/>
      <c r="P31" s="2"/>
      <c r="Q31" s="2"/>
    </row>
    <row r="32" spans="1:17" ht="12.75">
      <c r="A32" s="1">
        <v>25</v>
      </c>
      <c r="B32" s="18">
        <v>5</v>
      </c>
      <c r="C32" s="18">
        <v>10</v>
      </c>
      <c r="D32" s="68">
        <v>7</v>
      </c>
      <c r="E32" s="15">
        <v>13</v>
      </c>
      <c r="F32" s="18">
        <v>7</v>
      </c>
      <c r="G32" s="18">
        <v>28</v>
      </c>
      <c r="H32" s="18"/>
      <c r="I32" s="18"/>
      <c r="J32" s="69"/>
      <c r="K32" s="69"/>
      <c r="L32" s="69"/>
      <c r="M32" s="67"/>
      <c r="N32" s="2"/>
      <c r="O32" s="2"/>
      <c r="P32" s="2"/>
      <c r="Q32" s="2"/>
    </row>
    <row r="33" spans="1:17" ht="12.75">
      <c r="A33" s="1">
        <v>26</v>
      </c>
      <c r="B33" s="18" t="s">
        <v>71</v>
      </c>
      <c r="C33" s="18">
        <v>11</v>
      </c>
      <c r="D33" s="68">
        <v>12</v>
      </c>
      <c r="E33" s="68" t="s">
        <v>71</v>
      </c>
      <c r="F33" s="18" t="s">
        <v>71</v>
      </c>
      <c r="G33" s="18">
        <v>26</v>
      </c>
      <c r="H33" s="18">
        <v>14</v>
      </c>
      <c r="I33" s="18"/>
      <c r="J33" s="69"/>
      <c r="K33" s="69"/>
      <c r="L33" s="69"/>
      <c r="M33" s="67"/>
      <c r="N33" s="2"/>
      <c r="O33" s="2"/>
      <c r="P33" s="2"/>
      <c r="Q33" s="2"/>
    </row>
    <row r="34" spans="1:17" ht="12.75">
      <c r="A34" s="1">
        <v>27</v>
      </c>
      <c r="B34" s="18" t="s">
        <v>71</v>
      </c>
      <c r="C34" s="18">
        <v>14</v>
      </c>
      <c r="D34" s="68">
        <v>7</v>
      </c>
      <c r="E34" s="68">
        <v>13</v>
      </c>
      <c r="F34" s="18">
        <v>5</v>
      </c>
      <c r="G34" s="18">
        <v>27</v>
      </c>
      <c r="H34" s="18">
        <v>12</v>
      </c>
      <c r="I34" s="18"/>
      <c r="J34" s="69"/>
      <c r="K34" s="69"/>
      <c r="L34" s="69"/>
      <c r="M34" s="67"/>
      <c r="N34" s="2"/>
      <c r="O34" s="2"/>
      <c r="P34" s="2"/>
      <c r="Q34" s="2"/>
    </row>
    <row r="35" spans="1:17" ht="12.75">
      <c r="A35" s="1">
        <v>28</v>
      </c>
      <c r="B35" s="18" t="s">
        <v>71</v>
      </c>
      <c r="C35" s="18">
        <v>15</v>
      </c>
      <c r="D35" s="68">
        <v>9</v>
      </c>
      <c r="E35" s="68">
        <v>10</v>
      </c>
      <c r="F35" s="18">
        <v>5</v>
      </c>
      <c r="G35" s="18">
        <v>20</v>
      </c>
      <c r="H35" s="18">
        <v>7</v>
      </c>
      <c r="I35" s="18"/>
      <c r="J35" s="69"/>
      <c r="K35" s="69"/>
      <c r="L35" s="69"/>
      <c r="M35" s="67"/>
      <c r="N35" s="2"/>
      <c r="O35" s="2"/>
      <c r="P35" s="2"/>
      <c r="Q35" s="2"/>
    </row>
    <row r="36" spans="1:17" ht="12.75">
      <c r="A36" s="1">
        <v>29</v>
      </c>
      <c r="B36" s="18">
        <v>18</v>
      </c>
      <c r="C36" s="18"/>
      <c r="D36" s="68">
        <v>13</v>
      </c>
      <c r="E36" s="15">
        <v>14</v>
      </c>
      <c r="F36" s="18">
        <v>12</v>
      </c>
      <c r="G36" s="18">
        <v>16</v>
      </c>
      <c r="H36" s="18">
        <v>15</v>
      </c>
      <c r="I36" s="103"/>
      <c r="J36" s="69"/>
      <c r="K36" s="69"/>
      <c r="L36" s="67"/>
      <c r="M36" s="67"/>
      <c r="N36" s="2"/>
      <c r="O36" s="2"/>
      <c r="P36" s="2"/>
      <c r="Q36" s="2"/>
    </row>
    <row r="37" spans="1:17" ht="12.75">
      <c r="A37" s="1">
        <v>30</v>
      </c>
      <c r="B37" s="18">
        <v>10</v>
      </c>
      <c r="C37" s="18"/>
      <c r="D37" s="68">
        <v>14</v>
      </c>
      <c r="E37" s="68">
        <v>20</v>
      </c>
      <c r="F37" s="18" t="s">
        <v>71</v>
      </c>
      <c r="G37" s="18">
        <v>17</v>
      </c>
      <c r="H37" s="18">
        <v>26</v>
      </c>
      <c r="I37" s="18"/>
      <c r="J37" s="69"/>
      <c r="K37" s="69"/>
      <c r="L37" s="67"/>
      <c r="M37" s="67"/>
      <c r="N37" s="2"/>
      <c r="O37" s="2"/>
      <c r="P37" s="2"/>
      <c r="Q37" s="2"/>
    </row>
    <row r="38" spans="1:17" ht="12.75">
      <c r="A38" s="1">
        <v>31</v>
      </c>
      <c r="B38" s="18">
        <v>12</v>
      </c>
      <c r="C38" s="18"/>
      <c r="D38" s="15">
        <v>12</v>
      </c>
      <c r="E38" s="18"/>
      <c r="F38" s="18" t="s">
        <v>71</v>
      </c>
      <c r="G38" s="18"/>
      <c r="H38" s="69">
        <v>28</v>
      </c>
      <c r="I38" s="18"/>
      <c r="J38" s="18"/>
      <c r="K38" s="69"/>
      <c r="L38" s="18"/>
      <c r="M38" s="67"/>
      <c r="N38" s="2"/>
      <c r="O38" s="2"/>
      <c r="P38" s="2"/>
      <c r="Q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13" t="s">
        <v>16</v>
      </c>
      <c r="B40" s="1">
        <f aca="true" t="shared" si="3" ref="B40:M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1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"/>
      <c r="P40" s="2"/>
      <c r="Q40" s="2"/>
      <c r="R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31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27</v>
      </c>
      <c r="D41" s="12">
        <f t="shared" si="4"/>
        <v>24</v>
      </c>
      <c r="E41" s="12">
        <f t="shared" si="4"/>
        <v>30</v>
      </c>
      <c r="F41" s="12">
        <f t="shared" si="4"/>
        <v>30</v>
      </c>
      <c r="G41" s="12">
        <f t="shared" si="4"/>
        <v>30</v>
      </c>
      <c r="H41" s="12">
        <f t="shared" si="4"/>
        <v>30</v>
      </c>
      <c r="I41" s="12">
        <f t="shared" si="4"/>
        <v>12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214</v>
      </c>
    </row>
    <row r="42" spans="12:15" ht="12.75">
      <c r="L42" s="76"/>
      <c r="M42" s="76"/>
      <c r="N42" s="76"/>
      <c r="O42" s="51"/>
    </row>
    <row r="43" spans="1:15" ht="12.75">
      <c r="A43" s="7" t="s">
        <v>36</v>
      </c>
      <c r="L43" s="76"/>
      <c r="M43" s="29"/>
      <c r="N43" s="77"/>
      <c r="O43" s="51"/>
    </row>
    <row r="44" spans="12:15" ht="12.75">
      <c r="L44" s="29"/>
      <c r="M44" s="29"/>
      <c r="N44" s="76"/>
      <c r="O44" s="51"/>
    </row>
    <row r="45" spans="12:15" ht="12.75">
      <c r="L45" s="29"/>
      <c r="M45" s="29"/>
      <c r="N45" s="54"/>
      <c r="O45" s="54"/>
    </row>
    <row r="46" ht="12.75">
      <c r="O46" s="39"/>
    </row>
    <row r="47" ht="12.75">
      <c r="O47" s="39"/>
    </row>
  </sheetData>
  <sheetProtection password="CC53" sheet="1" objects="1" scenarios="1"/>
  <conditionalFormatting sqref="O44 S3 B6:M6">
    <cfRule type="cellIs" priority="1" dxfId="15" operator="equal" stopIfTrue="1">
      <formula>0</formula>
    </cfRule>
  </conditionalFormatting>
  <conditionalFormatting sqref="O45">
    <cfRule type="cellIs" priority="2" dxfId="18" operator="greaterThan" stopIfTrue="1">
      <formula>29</formula>
    </cfRule>
    <cfRule type="cellIs" priority="3" dxfId="0" operator="between" stopIfTrue="1">
      <formula>20</formula>
      <formula>29</formula>
    </cfRule>
  </conditionalFormatting>
  <conditionalFormatting sqref="N43">
    <cfRule type="cellIs" priority="4" dxfId="0" operator="greaterThan" stopIfTrue="1">
      <formula>42</formula>
    </cfRule>
  </conditionalFormatting>
  <conditionalFormatting sqref="B40:M40">
    <cfRule type="cellIs" priority="5" dxfId="1" operator="equal" stopIfTrue="1">
      <formula>0</formula>
    </cfRule>
    <cfRule type="cellIs" priority="6" dxfId="0" operator="greaterThan" stopIfTrue="1">
      <formula>0</formula>
    </cfRule>
  </conditionalFormatting>
  <conditionalFormatting sqref="L42:L43 O4:O5 P4 Q5">
    <cfRule type="cellIs" priority="7" dxfId="0" operator="greaterThan" stopIfTrue="1">
      <formula>0</formula>
    </cfRule>
  </conditionalFormatting>
  <conditionalFormatting sqref="N45 Q7">
    <cfRule type="cellIs" priority="8" dxfId="0" operator="greaterThan" stopIfTrue="1">
      <formula>29</formula>
    </cfRule>
  </conditionalFormatting>
  <conditionalFormatting sqref="O43 R5">
    <cfRule type="cellIs" priority="9" dxfId="0" operator="greaterThan" stopIfTrue="1">
      <formula>42</formula>
    </cfRule>
    <cfRule type="cellIs" priority="10" dxfId="1" operator="equal" stopIfTrue="1">
      <formula>0</formula>
    </cfRule>
  </conditionalFormatting>
  <conditionalFormatting sqref="O3">
    <cfRule type="expression" priority="11" dxfId="0" stopIfTrue="1">
      <formula>$O$4&gt;0</formula>
    </cfRule>
  </conditionalFormatting>
  <conditionalFormatting sqref="M42 P3">
    <cfRule type="expression" priority="12" dxfId="0" stopIfTrue="1">
      <formula>$P$4&gt;0</formula>
    </cfRule>
  </conditionalFormatting>
  <conditionalFormatting sqref="N42">
    <cfRule type="expression" priority="13" dxfId="0" stopIfTrue="1">
      <formula>$Q$5&gt;0</formula>
    </cfRule>
  </conditionalFormatting>
  <conditionalFormatting sqref="O42">
    <cfRule type="cellIs" priority="14" dxfId="3" operator="greaterThan" stopIfTrue="1">
      <formula>42</formula>
    </cfRule>
  </conditionalFormatting>
  <conditionalFormatting sqref="B4:M4 S4">
    <cfRule type="cellIs" priority="15" dxfId="6" operator="between" stopIfTrue="1">
      <formula>29</formula>
      <formula>200</formula>
    </cfRule>
    <cfRule type="cellIs" priority="16" dxfId="0" operator="between" stopIfTrue="1">
      <formula>20</formula>
      <formula>29</formula>
    </cfRule>
  </conditionalFormatting>
  <conditionalFormatting sqref="Q4">
    <cfRule type="expression" priority="17" dxfId="0" stopIfTrue="1">
      <formula>$AC$5&gt;0</formula>
    </cfRule>
  </conditionalFormatting>
  <conditionalFormatting sqref="R4">
    <cfRule type="cellIs" priority="18" dxfId="3" operator="between" stopIfTrue="1">
      <formula>42</formula>
      <formula>1000</formula>
    </cfRule>
  </conditionalFormatting>
  <conditionalFormatting sqref="B5:M5">
    <cfRule type="cellIs" priority="19" dxfId="0" operator="between" stopIfTrue="1">
      <formula>42</formula>
      <formula>1000</formula>
    </cfRule>
    <cfRule type="cellIs" priority="20" dxfId="1" operator="equal" stopIfTrue="1">
      <formula>0</formula>
    </cfRule>
  </conditionalFormatting>
  <conditionalFormatting sqref="B8:M38">
    <cfRule type="cellIs" priority="21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3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8" sqref="O8:O38"/>
    </sheetView>
  </sheetViews>
  <sheetFormatPr defaultColWidth="9.140625" defaultRowHeight="12.75"/>
  <cols>
    <col min="1" max="1" width="20.7109375" style="7" customWidth="1"/>
    <col min="2" max="25" width="9.7109375" style="7" customWidth="1"/>
    <col min="26" max="26" width="3.7109375" style="7" customWidth="1"/>
    <col min="27" max="27" width="9.140625" style="7" customWidth="1"/>
    <col min="28" max="29" width="9.28125" style="7" bestFit="1" customWidth="1"/>
    <col min="30" max="30" width="24.28125" style="7" bestFit="1" customWidth="1"/>
    <col min="31" max="31" width="18.00390625" style="7" bestFit="1" customWidth="1"/>
    <col min="32" max="16384" width="9.140625" style="7" customWidth="1"/>
  </cols>
  <sheetData>
    <row r="1" spans="1:30" ht="15.75" customHeight="1">
      <c r="A1" s="42" t="s">
        <v>161</v>
      </c>
      <c r="B1" s="42"/>
      <c r="C1" s="42"/>
      <c r="D1" s="42"/>
      <c r="E1" s="4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 ht="30" customHeight="1">
      <c r="A3" s="10" t="s">
        <v>0</v>
      </c>
      <c r="B3" s="99" t="s">
        <v>219</v>
      </c>
      <c r="C3" s="99" t="s">
        <v>207</v>
      </c>
      <c r="D3" s="99" t="s">
        <v>220</v>
      </c>
      <c r="E3" s="99" t="s">
        <v>208</v>
      </c>
      <c r="F3" s="99" t="s">
        <v>222</v>
      </c>
      <c r="G3" s="99" t="s">
        <v>209</v>
      </c>
      <c r="H3" s="99" t="s">
        <v>221</v>
      </c>
      <c r="I3" s="99" t="s">
        <v>210</v>
      </c>
      <c r="J3" s="99" t="s">
        <v>223</v>
      </c>
      <c r="K3" s="99" t="s">
        <v>211</v>
      </c>
      <c r="L3" s="99" t="s">
        <v>224</v>
      </c>
      <c r="M3" s="99" t="s">
        <v>212</v>
      </c>
      <c r="N3" s="99" t="s">
        <v>225</v>
      </c>
      <c r="O3" s="99" t="s">
        <v>213</v>
      </c>
      <c r="P3" s="99" t="s">
        <v>226</v>
      </c>
      <c r="Q3" s="99" t="s">
        <v>214</v>
      </c>
      <c r="R3" s="99" t="s">
        <v>227</v>
      </c>
      <c r="S3" s="99" t="s">
        <v>215</v>
      </c>
      <c r="T3" s="99" t="s">
        <v>228</v>
      </c>
      <c r="U3" s="99" t="s">
        <v>216</v>
      </c>
      <c r="V3" s="99" t="s">
        <v>229</v>
      </c>
      <c r="W3" s="99" t="s">
        <v>217</v>
      </c>
      <c r="X3" s="99" t="s">
        <v>230</v>
      </c>
      <c r="Y3" s="99" t="s">
        <v>218</v>
      </c>
      <c r="Z3" s="24"/>
      <c r="AA3" s="31" t="s">
        <v>81</v>
      </c>
      <c r="AB3" s="31" t="s">
        <v>82</v>
      </c>
      <c r="AC3" s="100"/>
      <c r="AD3" s="23" t="s">
        <v>19</v>
      </c>
      <c r="AE3" s="26" t="s">
        <v>20</v>
      </c>
    </row>
    <row r="4" spans="1:31" ht="14.25" customHeight="1">
      <c r="A4" s="16" t="s">
        <v>1</v>
      </c>
      <c r="B4" s="5">
        <f>IF(ISERROR(AVERAGE(B8:B38)),"",AVERAGE(B8:B38))</f>
        <v>8</v>
      </c>
      <c r="C4" s="5">
        <f aca="true" t="shared" si="0" ref="C4:Y4">IF(ISERROR(AVERAGE(C8:C38)),"",AVERAGE(C8:C38))</f>
        <v>9.055555555555555</v>
      </c>
      <c r="D4" s="5">
        <f t="shared" si="0"/>
        <v>8.625</v>
      </c>
      <c r="E4" s="5">
        <f t="shared" si="0"/>
        <v>7.666666666666667</v>
      </c>
      <c r="F4" s="5">
        <f t="shared" si="0"/>
        <v>5.666666666666667</v>
      </c>
      <c r="G4" s="5">
        <f t="shared" si="0"/>
      </c>
      <c r="H4" s="5">
        <f t="shared" si="0"/>
        <v>10.142857142857142</v>
      </c>
      <c r="I4" s="5">
        <f t="shared" si="0"/>
        <v>13</v>
      </c>
      <c r="J4" s="5">
        <f t="shared" si="0"/>
        <v>6.428571428571429</v>
      </c>
      <c r="K4" s="5">
        <f t="shared" si="0"/>
      </c>
      <c r="L4" s="5">
        <f t="shared" si="0"/>
        <v>15.842105263157896</v>
      </c>
      <c r="M4" s="5">
        <f t="shared" si="0"/>
      </c>
      <c r="N4" s="5">
        <f t="shared" si="0"/>
        <v>7.611111111111111</v>
      </c>
      <c r="O4" s="5">
        <f t="shared" si="0"/>
        <v>5.833333333333333</v>
      </c>
      <c r="P4" s="5">
        <f t="shared" si="0"/>
        <v>9.222222222222221</v>
      </c>
      <c r="Q4" s="5">
        <f t="shared" si="0"/>
      </c>
      <c r="R4" s="5">
        <f t="shared" si="0"/>
      </c>
      <c r="S4" s="5">
        <f t="shared" si="0"/>
      </c>
      <c r="T4" s="5">
        <f t="shared" si="0"/>
      </c>
      <c r="U4" s="5">
        <f t="shared" si="0"/>
      </c>
      <c r="V4" s="5">
        <f t="shared" si="0"/>
      </c>
      <c r="W4" s="5">
        <f t="shared" si="0"/>
      </c>
      <c r="X4" s="5">
        <f t="shared" si="0"/>
      </c>
      <c r="Y4" s="5">
        <f t="shared" si="0"/>
      </c>
      <c r="Z4" s="24"/>
      <c r="AA4" s="31">
        <f>COUNTIF(B4:Y4,"&gt;20")</f>
        <v>0</v>
      </c>
      <c r="AB4" s="31">
        <f>COUNTIF(B4:Y4,"&gt;29")</f>
        <v>0</v>
      </c>
      <c r="AC4" s="31" t="s">
        <v>83</v>
      </c>
      <c r="AD4" s="26">
        <f>IF(ISERROR(AVERAGE(B8:Y38)),"",AVERAGE(B8:Y38))</f>
        <v>9.592233009708737</v>
      </c>
      <c r="AE4" s="5">
        <f>IF(ISERROR(AVERAGE(B4:Y4)),"",AVERAGE(B4:Y4))</f>
        <v>8.9245074491785</v>
      </c>
    </row>
    <row r="5" spans="1:31" ht="14.25" customHeight="1">
      <c r="A5" s="16" t="s">
        <v>2</v>
      </c>
      <c r="B5" s="5">
        <f>MAX(B8:B38)</f>
        <v>8</v>
      </c>
      <c r="C5" s="5">
        <f aca="true" t="shared" si="1" ref="C5:Y5">MAX(C8:C38)</f>
        <v>17</v>
      </c>
      <c r="D5" s="5">
        <f t="shared" si="1"/>
        <v>14</v>
      </c>
      <c r="E5" s="5">
        <f t="shared" si="1"/>
        <v>10</v>
      </c>
      <c r="F5" s="5">
        <f t="shared" si="1"/>
        <v>6</v>
      </c>
      <c r="G5" s="5">
        <f t="shared" si="1"/>
        <v>0</v>
      </c>
      <c r="H5" s="5">
        <f t="shared" si="1"/>
        <v>23</v>
      </c>
      <c r="I5" s="5">
        <f t="shared" si="1"/>
        <v>13</v>
      </c>
      <c r="J5" s="5">
        <f t="shared" si="1"/>
        <v>9</v>
      </c>
      <c r="K5" s="5">
        <f t="shared" si="1"/>
        <v>0</v>
      </c>
      <c r="L5" s="5">
        <f t="shared" si="1"/>
        <v>28</v>
      </c>
      <c r="M5" s="5">
        <f t="shared" si="1"/>
        <v>0</v>
      </c>
      <c r="N5" s="5">
        <f t="shared" si="1"/>
        <v>14</v>
      </c>
      <c r="O5" s="5">
        <f t="shared" si="1"/>
        <v>7</v>
      </c>
      <c r="P5" s="5">
        <f t="shared" si="1"/>
        <v>25</v>
      </c>
      <c r="Q5" s="5">
        <f t="shared" si="1"/>
        <v>0</v>
      </c>
      <c r="R5" s="5">
        <f t="shared" si="1"/>
        <v>0</v>
      </c>
      <c r="S5" s="5">
        <f t="shared" si="1"/>
        <v>0</v>
      </c>
      <c r="T5" s="5">
        <f t="shared" si="1"/>
        <v>0</v>
      </c>
      <c r="U5" s="5">
        <f t="shared" si="1"/>
        <v>0</v>
      </c>
      <c r="V5" s="5">
        <f t="shared" si="1"/>
        <v>0</v>
      </c>
      <c r="W5" s="5">
        <f t="shared" si="1"/>
        <v>0</v>
      </c>
      <c r="X5" s="5">
        <f t="shared" si="1"/>
        <v>0</v>
      </c>
      <c r="Y5" s="5">
        <f t="shared" si="1"/>
        <v>0</v>
      </c>
      <c r="Z5" s="24"/>
      <c r="AA5" s="101"/>
      <c r="AB5" s="35"/>
      <c r="AC5" s="31">
        <f>SUM(B40:Y40)</f>
        <v>0</v>
      </c>
      <c r="AD5" s="51"/>
      <c r="AE5" s="34"/>
    </row>
    <row r="6" spans="1:31" ht="14.25" customHeight="1">
      <c r="A6" s="17" t="s">
        <v>3</v>
      </c>
      <c r="B6" s="6">
        <f>MIN(B8:B38)</f>
        <v>8</v>
      </c>
      <c r="C6" s="6">
        <f aca="true" t="shared" si="2" ref="C6:Y6">MIN(C8:C38)</f>
        <v>5</v>
      </c>
      <c r="D6" s="6">
        <f t="shared" si="2"/>
        <v>5</v>
      </c>
      <c r="E6" s="6">
        <f t="shared" si="2"/>
        <v>6</v>
      </c>
      <c r="F6" s="6">
        <f t="shared" si="2"/>
        <v>5</v>
      </c>
      <c r="G6" s="6">
        <f t="shared" si="2"/>
        <v>0</v>
      </c>
      <c r="H6" s="6">
        <f t="shared" si="2"/>
        <v>4</v>
      </c>
      <c r="I6" s="6">
        <f t="shared" si="2"/>
        <v>13</v>
      </c>
      <c r="J6" s="6">
        <f t="shared" si="2"/>
        <v>5</v>
      </c>
      <c r="K6" s="6">
        <f t="shared" si="2"/>
        <v>0</v>
      </c>
      <c r="L6" s="6">
        <f t="shared" si="2"/>
        <v>4</v>
      </c>
      <c r="M6" s="6">
        <f t="shared" si="2"/>
        <v>0</v>
      </c>
      <c r="N6" s="6">
        <f t="shared" si="2"/>
        <v>5</v>
      </c>
      <c r="O6" s="6">
        <f t="shared" si="2"/>
        <v>5</v>
      </c>
      <c r="P6" s="6">
        <f t="shared" si="2"/>
        <v>5</v>
      </c>
      <c r="Q6" s="6">
        <f t="shared" si="2"/>
        <v>0</v>
      </c>
      <c r="R6" s="6">
        <f t="shared" si="2"/>
        <v>0</v>
      </c>
      <c r="S6" s="6">
        <f t="shared" si="2"/>
        <v>0</v>
      </c>
      <c r="T6" s="6">
        <f t="shared" si="2"/>
        <v>0</v>
      </c>
      <c r="U6" s="6">
        <f t="shared" si="2"/>
        <v>0</v>
      </c>
      <c r="V6" s="6">
        <f t="shared" si="2"/>
        <v>0</v>
      </c>
      <c r="W6" s="6">
        <f t="shared" si="2"/>
        <v>0</v>
      </c>
      <c r="X6" s="6">
        <f t="shared" si="2"/>
        <v>0</v>
      </c>
      <c r="Y6" s="6">
        <f t="shared" si="2"/>
        <v>0</v>
      </c>
      <c r="Z6" s="24"/>
      <c r="AA6" s="35"/>
      <c r="AB6" s="35"/>
      <c r="AC6" s="35"/>
      <c r="AD6" s="102" t="s">
        <v>137</v>
      </c>
      <c r="AE6" s="34"/>
    </row>
    <row r="7" spans="2:31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34"/>
      <c r="AB7" s="35"/>
      <c r="AC7" s="57"/>
      <c r="AD7" s="103">
        <f>COUNTIF(B4:Y4,"&gt;0")</f>
        <v>12</v>
      </c>
      <c r="AE7" s="34"/>
    </row>
    <row r="8" spans="1:30" ht="12.75">
      <c r="A8" s="1">
        <v>1</v>
      </c>
      <c r="B8" s="18" t="s">
        <v>78</v>
      </c>
      <c r="C8" s="18">
        <v>10</v>
      </c>
      <c r="D8" s="18" t="s">
        <v>78</v>
      </c>
      <c r="E8" s="18" t="s">
        <v>78</v>
      </c>
      <c r="F8" s="68" t="s">
        <v>78</v>
      </c>
      <c r="G8" s="68" t="s">
        <v>78</v>
      </c>
      <c r="H8" s="68" t="s">
        <v>78</v>
      </c>
      <c r="I8" s="68" t="s">
        <v>78</v>
      </c>
      <c r="J8" s="68" t="s">
        <v>78</v>
      </c>
      <c r="K8" s="68" t="s">
        <v>78</v>
      </c>
      <c r="L8" s="69" t="s">
        <v>71</v>
      </c>
      <c r="M8" s="69"/>
      <c r="N8" s="69">
        <v>5</v>
      </c>
      <c r="O8" s="69"/>
      <c r="P8" s="103" t="s">
        <v>71</v>
      </c>
      <c r="Q8" s="103"/>
      <c r="R8" s="69"/>
      <c r="S8" s="69"/>
      <c r="T8" s="69"/>
      <c r="U8" s="69"/>
      <c r="V8" s="69"/>
      <c r="W8" s="69"/>
      <c r="X8" s="69"/>
      <c r="Y8" s="67"/>
      <c r="Z8" s="2"/>
      <c r="AA8" s="29"/>
      <c r="AB8" s="64"/>
      <c r="AC8" s="64"/>
      <c r="AD8" s="39"/>
    </row>
    <row r="9" spans="1:29" ht="12.75">
      <c r="A9" s="1">
        <v>2</v>
      </c>
      <c r="B9" s="18" t="s">
        <v>78</v>
      </c>
      <c r="C9" s="18">
        <v>10</v>
      </c>
      <c r="D9" s="18">
        <v>11</v>
      </c>
      <c r="E9" s="18">
        <v>6</v>
      </c>
      <c r="F9" s="68" t="s">
        <v>120</v>
      </c>
      <c r="G9" s="68" t="s">
        <v>78</v>
      </c>
      <c r="H9" s="68" t="s">
        <v>78</v>
      </c>
      <c r="I9" s="68" t="s">
        <v>78</v>
      </c>
      <c r="J9" s="68" t="s">
        <v>71</v>
      </c>
      <c r="K9" s="68" t="s">
        <v>78</v>
      </c>
      <c r="L9" s="69" t="s">
        <v>71</v>
      </c>
      <c r="M9" s="69"/>
      <c r="N9" s="69">
        <v>8</v>
      </c>
      <c r="O9" s="69"/>
      <c r="P9" s="103"/>
      <c r="Q9" s="103"/>
      <c r="R9" s="18"/>
      <c r="S9" s="18"/>
      <c r="T9" s="69"/>
      <c r="U9" s="69"/>
      <c r="V9" s="69"/>
      <c r="W9" s="69"/>
      <c r="X9" s="69"/>
      <c r="Y9" s="67"/>
      <c r="Z9" s="2"/>
      <c r="AA9" s="64"/>
      <c r="AB9" s="64"/>
      <c r="AC9" s="61"/>
    </row>
    <row r="10" spans="1:29" ht="12.75">
      <c r="A10" s="1">
        <v>3</v>
      </c>
      <c r="B10" s="18" t="s">
        <v>78</v>
      </c>
      <c r="C10" s="18">
        <v>11</v>
      </c>
      <c r="D10" s="18">
        <v>14</v>
      </c>
      <c r="E10" s="18">
        <v>7</v>
      </c>
      <c r="F10" s="68" t="s">
        <v>78</v>
      </c>
      <c r="G10" s="68" t="s">
        <v>78</v>
      </c>
      <c r="H10" s="18" t="s">
        <v>78</v>
      </c>
      <c r="I10" s="18" t="s">
        <v>78</v>
      </c>
      <c r="J10" s="68" t="s">
        <v>78</v>
      </c>
      <c r="K10" s="68" t="s">
        <v>78</v>
      </c>
      <c r="L10" s="69" t="s">
        <v>71</v>
      </c>
      <c r="M10" s="69"/>
      <c r="N10" s="69">
        <v>5</v>
      </c>
      <c r="O10" s="69"/>
      <c r="P10" s="103"/>
      <c r="Q10" s="103"/>
      <c r="R10" s="69"/>
      <c r="S10" s="69"/>
      <c r="T10" s="69"/>
      <c r="U10" s="69"/>
      <c r="V10" s="69"/>
      <c r="W10" s="69"/>
      <c r="X10" s="69"/>
      <c r="Y10" s="67"/>
      <c r="Z10" s="2"/>
      <c r="AA10" s="64"/>
      <c r="AB10" s="64"/>
      <c r="AC10" s="61"/>
    </row>
    <row r="11" spans="1:30" ht="12.75">
      <c r="A11" s="1">
        <v>4</v>
      </c>
      <c r="B11" s="18" t="s">
        <v>78</v>
      </c>
      <c r="C11" s="18">
        <v>10</v>
      </c>
      <c r="D11" s="18">
        <v>9</v>
      </c>
      <c r="E11" s="18">
        <v>8</v>
      </c>
      <c r="F11" s="68" t="s">
        <v>78</v>
      </c>
      <c r="G11" s="68" t="s">
        <v>78</v>
      </c>
      <c r="H11" s="68" t="s">
        <v>78</v>
      </c>
      <c r="I11" s="68" t="s">
        <v>78</v>
      </c>
      <c r="J11" s="68" t="s">
        <v>71</v>
      </c>
      <c r="K11" s="68" t="s">
        <v>78</v>
      </c>
      <c r="L11" s="69">
        <v>4</v>
      </c>
      <c r="M11" s="69"/>
      <c r="N11" s="69"/>
      <c r="O11" s="69"/>
      <c r="P11" s="103"/>
      <c r="Q11" s="103"/>
      <c r="R11" s="69"/>
      <c r="S11" s="69"/>
      <c r="T11" s="69"/>
      <c r="U11" s="69"/>
      <c r="V11" s="69"/>
      <c r="W11" s="69"/>
      <c r="X11" s="69"/>
      <c r="Y11" s="67"/>
      <c r="Z11" s="2"/>
      <c r="AA11" s="64"/>
      <c r="AB11" s="64"/>
      <c r="AC11" s="64"/>
      <c r="AD11" s="39"/>
    </row>
    <row r="12" spans="1:30" ht="12.75">
      <c r="A12" s="1">
        <v>5</v>
      </c>
      <c r="B12" s="18" t="s">
        <v>78</v>
      </c>
      <c r="C12" s="18">
        <v>7</v>
      </c>
      <c r="D12" s="18" t="s">
        <v>71</v>
      </c>
      <c r="E12" s="18">
        <v>9</v>
      </c>
      <c r="F12" s="68" t="s">
        <v>78</v>
      </c>
      <c r="G12" s="68" t="s">
        <v>78</v>
      </c>
      <c r="H12" s="68" t="s">
        <v>78</v>
      </c>
      <c r="I12" s="68" t="s">
        <v>78</v>
      </c>
      <c r="J12" s="68" t="s">
        <v>71</v>
      </c>
      <c r="K12" s="68" t="s">
        <v>78</v>
      </c>
      <c r="L12" s="69" t="s">
        <v>120</v>
      </c>
      <c r="M12" s="69"/>
      <c r="N12" s="69">
        <v>5</v>
      </c>
      <c r="O12" s="69"/>
      <c r="P12" s="103"/>
      <c r="Q12" s="103"/>
      <c r="R12" s="69"/>
      <c r="S12" s="69"/>
      <c r="T12" s="69"/>
      <c r="U12" s="69"/>
      <c r="V12" s="69"/>
      <c r="W12" s="69"/>
      <c r="X12" s="69"/>
      <c r="Y12" s="67"/>
      <c r="Z12" s="2"/>
      <c r="AA12" s="64"/>
      <c r="AB12" s="64"/>
      <c r="AC12" s="38"/>
      <c r="AD12" s="39"/>
    </row>
    <row r="13" spans="1:30" ht="12.75">
      <c r="A13" s="1">
        <v>6</v>
      </c>
      <c r="B13" s="18" t="s">
        <v>78</v>
      </c>
      <c r="C13" s="18">
        <v>8</v>
      </c>
      <c r="D13" s="18">
        <v>7</v>
      </c>
      <c r="E13" s="18">
        <v>10</v>
      </c>
      <c r="F13" s="68" t="s">
        <v>78</v>
      </c>
      <c r="G13" s="68" t="s">
        <v>78</v>
      </c>
      <c r="H13" s="68" t="s">
        <v>78</v>
      </c>
      <c r="I13" s="68" t="s">
        <v>78</v>
      </c>
      <c r="J13" s="68" t="s">
        <v>78</v>
      </c>
      <c r="K13" s="68" t="s">
        <v>78</v>
      </c>
      <c r="L13" s="69">
        <v>4</v>
      </c>
      <c r="M13" s="69"/>
      <c r="N13" s="69" t="s">
        <v>120</v>
      </c>
      <c r="O13" s="69"/>
      <c r="P13" s="103"/>
      <c r="Q13" s="103"/>
      <c r="R13" s="69"/>
      <c r="S13" s="69"/>
      <c r="T13" s="69"/>
      <c r="U13" s="69"/>
      <c r="V13" s="69"/>
      <c r="W13" s="69"/>
      <c r="X13" s="69"/>
      <c r="Y13" s="67"/>
      <c r="Z13" s="2"/>
      <c r="AA13" s="64"/>
      <c r="AB13" s="64"/>
      <c r="AC13" s="61"/>
      <c r="AD13" s="39"/>
    </row>
    <row r="14" spans="1:30" ht="12.75">
      <c r="A14" s="1">
        <v>7</v>
      </c>
      <c r="B14" s="18" t="s">
        <v>78</v>
      </c>
      <c r="C14" s="18">
        <v>8</v>
      </c>
      <c r="D14" s="18" t="s">
        <v>78</v>
      </c>
      <c r="E14" s="18" t="s">
        <v>78</v>
      </c>
      <c r="F14" s="68" t="s">
        <v>78</v>
      </c>
      <c r="G14" s="68" t="s">
        <v>78</v>
      </c>
      <c r="H14" s="68">
        <v>23</v>
      </c>
      <c r="I14" s="68" t="s">
        <v>78</v>
      </c>
      <c r="J14" s="68" t="s">
        <v>71</v>
      </c>
      <c r="K14" s="68" t="s">
        <v>78</v>
      </c>
      <c r="L14" s="69" t="s">
        <v>78</v>
      </c>
      <c r="M14" s="69"/>
      <c r="N14" s="69">
        <v>14</v>
      </c>
      <c r="O14" s="69"/>
      <c r="P14" s="103">
        <v>5</v>
      </c>
      <c r="Q14" s="103"/>
      <c r="R14" s="69"/>
      <c r="S14" s="69"/>
      <c r="T14" s="69"/>
      <c r="U14" s="69"/>
      <c r="V14" s="69"/>
      <c r="W14" s="69"/>
      <c r="X14" s="69"/>
      <c r="Y14" s="67"/>
      <c r="Z14" s="2"/>
      <c r="AA14" s="64"/>
      <c r="AB14" s="64"/>
      <c r="AC14" s="64"/>
      <c r="AD14" s="39"/>
    </row>
    <row r="15" spans="1:30" ht="12.75">
      <c r="A15" s="1">
        <v>8</v>
      </c>
      <c r="B15" s="18" t="s">
        <v>78</v>
      </c>
      <c r="C15" s="18">
        <v>8</v>
      </c>
      <c r="D15" s="18" t="s">
        <v>78</v>
      </c>
      <c r="E15" s="18" t="s">
        <v>78</v>
      </c>
      <c r="F15" s="68" t="s">
        <v>78</v>
      </c>
      <c r="G15" s="68" t="s">
        <v>78</v>
      </c>
      <c r="H15" s="68" t="s">
        <v>78</v>
      </c>
      <c r="I15" s="68" t="s">
        <v>78</v>
      </c>
      <c r="J15" s="68">
        <v>6</v>
      </c>
      <c r="K15" s="68" t="s">
        <v>78</v>
      </c>
      <c r="L15" s="69">
        <v>5</v>
      </c>
      <c r="M15" s="69"/>
      <c r="N15" s="69">
        <v>10</v>
      </c>
      <c r="O15" s="69">
        <v>5</v>
      </c>
      <c r="P15" s="103"/>
      <c r="Q15" s="103"/>
      <c r="R15" s="18"/>
      <c r="S15" s="18"/>
      <c r="T15" s="69"/>
      <c r="U15" s="69"/>
      <c r="V15" s="69"/>
      <c r="W15" s="69"/>
      <c r="X15" s="69"/>
      <c r="Y15" s="18"/>
      <c r="Z15" s="2"/>
      <c r="AA15" s="64"/>
      <c r="AB15" s="64"/>
      <c r="AC15" s="61"/>
      <c r="AD15" s="39"/>
    </row>
    <row r="16" spans="1:30" ht="12.75">
      <c r="A16" s="1">
        <v>9</v>
      </c>
      <c r="B16" s="18" t="s">
        <v>78</v>
      </c>
      <c r="C16" s="18">
        <v>8</v>
      </c>
      <c r="D16" s="18" t="s">
        <v>78</v>
      </c>
      <c r="E16" s="18" t="s">
        <v>78</v>
      </c>
      <c r="F16" s="68" t="s">
        <v>78</v>
      </c>
      <c r="G16" s="68" t="s">
        <v>78</v>
      </c>
      <c r="H16" s="18" t="s">
        <v>78</v>
      </c>
      <c r="I16" s="18" t="s">
        <v>71</v>
      </c>
      <c r="J16" s="68">
        <v>5</v>
      </c>
      <c r="K16" s="68" t="s">
        <v>78</v>
      </c>
      <c r="L16" s="69" t="s">
        <v>78</v>
      </c>
      <c r="M16" s="69"/>
      <c r="N16" s="69"/>
      <c r="O16" s="69">
        <v>7</v>
      </c>
      <c r="P16" s="103" t="s">
        <v>71</v>
      </c>
      <c r="Q16" s="103"/>
      <c r="R16" s="69"/>
      <c r="S16" s="69"/>
      <c r="T16" s="69"/>
      <c r="U16" s="69"/>
      <c r="V16" s="69"/>
      <c r="W16" s="69"/>
      <c r="X16" s="69"/>
      <c r="Y16" s="67"/>
      <c r="Z16" s="2"/>
      <c r="AA16" s="64"/>
      <c r="AB16" s="64"/>
      <c r="AC16" s="61"/>
      <c r="AD16" s="39"/>
    </row>
    <row r="17" spans="1:30" ht="12.75">
      <c r="A17" s="1">
        <v>10</v>
      </c>
      <c r="B17" s="18" t="s">
        <v>78</v>
      </c>
      <c r="C17" s="18" t="s">
        <v>71</v>
      </c>
      <c r="D17" s="18">
        <v>8</v>
      </c>
      <c r="E17" s="18" t="s">
        <v>78</v>
      </c>
      <c r="F17" s="68" t="s">
        <v>78</v>
      </c>
      <c r="G17" s="68" t="s">
        <v>78</v>
      </c>
      <c r="H17" s="68" t="s">
        <v>71</v>
      </c>
      <c r="I17" s="68" t="s">
        <v>78</v>
      </c>
      <c r="J17" s="68" t="s">
        <v>71</v>
      </c>
      <c r="K17" s="68" t="s">
        <v>78</v>
      </c>
      <c r="L17" s="18" t="s">
        <v>78</v>
      </c>
      <c r="M17" s="18"/>
      <c r="N17" s="68">
        <v>7</v>
      </c>
      <c r="O17" s="68"/>
      <c r="P17" s="103">
        <v>7</v>
      </c>
      <c r="Q17" s="103"/>
      <c r="R17" s="69"/>
      <c r="S17" s="69"/>
      <c r="T17" s="69"/>
      <c r="U17" s="69"/>
      <c r="V17" s="69"/>
      <c r="W17" s="69"/>
      <c r="X17" s="69"/>
      <c r="Y17" s="67"/>
      <c r="Z17" s="2"/>
      <c r="AA17" s="64"/>
      <c r="AB17" s="64"/>
      <c r="AC17" s="64"/>
      <c r="AD17" s="39"/>
    </row>
    <row r="18" spans="1:30" ht="12.75">
      <c r="A18" s="1">
        <v>11</v>
      </c>
      <c r="B18" s="18" t="s">
        <v>78</v>
      </c>
      <c r="C18" s="18" t="s">
        <v>71</v>
      </c>
      <c r="D18" s="18">
        <v>5</v>
      </c>
      <c r="E18" s="18" t="s">
        <v>71</v>
      </c>
      <c r="F18" s="68" t="s">
        <v>78</v>
      </c>
      <c r="G18" s="68" t="s">
        <v>78</v>
      </c>
      <c r="H18" s="68" t="s">
        <v>78</v>
      </c>
      <c r="I18" s="68" t="s">
        <v>78</v>
      </c>
      <c r="J18" s="68" t="s">
        <v>71</v>
      </c>
      <c r="K18" s="68" t="s">
        <v>78</v>
      </c>
      <c r="L18" s="69">
        <v>7</v>
      </c>
      <c r="M18" s="69"/>
      <c r="N18" s="68">
        <v>9</v>
      </c>
      <c r="O18" s="68"/>
      <c r="P18" s="103">
        <v>12</v>
      </c>
      <c r="Q18" s="103"/>
      <c r="R18" s="69"/>
      <c r="S18" s="69"/>
      <c r="T18" s="69"/>
      <c r="U18" s="69"/>
      <c r="V18" s="69"/>
      <c r="W18" s="69"/>
      <c r="X18" s="69"/>
      <c r="Y18" s="67"/>
      <c r="Z18" s="2"/>
      <c r="AA18" s="64"/>
      <c r="AB18" s="64"/>
      <c r="AC18" s="61"/>
      <c r="AD18" s="39"/>
    </row>
    <row r="19" spans="1:30" ht="12.75">
      <c r="A19" s="1">
        <v>12</v>
      </c>
      <c r="B19" s="18" t="s">
        <v>78</v>
      </c>
      <c r="C19" s="18">
        <v>6</v>
      </c>
      <c r="D19" s="18" t="s">
        <v>78</v>
      </c>
      <c r="E19" s="18" t="s">
        <v>71</v>
      </c>
      <c r="F19" s="68" t="s">
        <v>78</v>
      </c>
      <c r="G19" s="68" t="s">
        <v>78</v>
      </c>
      <c r="H19" s="68" t="s">
        <v>78</v>
      </c>
      <c r="I19" s="68" t="s">
        <v>78</v>
      </c>
      <c r="J19" s="68" t="s">
        <v>78</v>
      </c>
      <c r="K19" s="68" t="s">
        <v>78</v>
      </c>
      <c r="L19" s="69" t="s">
        <v>78</v>
      </c>
      <c r="M19" s="69"/>
      <c r="N19" s="68">
        <v>6</v>
      </c>
      <c r="O19" s="68"/>
      <c r="P19" s="103">
        <v>25</v>
      </c>
      <c r="Q19" s="103"/>
      <c r="R19" s="69"/>
      <c r="S19" s="69"/>
      <c r="T19" s="69"/>
      <c r="U19" s="69"/>
      <c r="V19" s="69"/>
      <c r="W19" s="69"/>
      <c r="X19" s="69"/>
      <c r="Y19" s="18"/>
      <c r="Z19" s="2"/>
      <c r="AA19" s="64"/>
      <c r="AB19" s="64"/>
      <c r="AC19" s="65"/>
      <c r="AD19" s="39"/>
    </row>
    <row r="20" spans="1:30" ht="12.75">
      <c r="A20" s="1">
        <v>13</v>
      </c>
      <c r="B20" s="18" t="s">
        <v>78</v>
      </c>
      <c r="C20" s="18">
        <v>8</v>
      </c>
      <c r="D20" s="18" t="s">
        <v>78</v>
      </c>
      <c r="E20" s="18">
        <v>6</v>
      </c>
      <c r="F20" s="68" t="s">
        <v>78</v>
      </c>
      <c r="G20" s="68" t="s">
        <v>78</v>
      </c>
      <c r="H20" s="68" t="s">
        <v>78</v>
      </c>
      <c r="I20" s="68" t="s">
        <v>78</v>
      </c>
      <c r="J20" s="68" t="s">
        <v>78</v>
      </c>
      <c r="K20" s="68" t="s">
        <v>78</v>
      </c>
      <c r="L20" s="69">
        <v>26</v>
      </c>
      <c r="M20" s="69"/>
      <c r="N20" s="68">
        <v>7</v>
      </c>
      <c r="O20" s="68"/>
      <c r="P20" s="103" t="s">
        <v>71</v>
      </c>
      <c r="Q20" s="103"/>
      <c r="R20" s="69"/>
      <c r="S20" s="69"/>
      <c r="T20" s="69"/>
      <c r="U20" s="69"/>
      <c r="V20" s="69"/>
      <c r="W20" s="69"/>
      <c r="X20" s="69"/>
      <c r="Y20" s="67"/>
      <c r="Z20" s="2"/>
      <c r="AA20" s="64"/>
      <c r="AB20" s="64"/>
      <c r="AC20" s="39"/>
      <c r="AD20" s="39"/>
    </row>
    <row r="21" spans="1:30" ht="12.75">
      <c r="A21" s="1">
        <v>14</v>
      </c>
      <c r="B21" s="18" t="s">
        <v>78</v>
      </c>
      <c r="C21" s="18">
        <v>9</v>
      </c>
      <c r="D21" s="18">
        <v>8</v>
      </c>
      <c r="E21" s="18" t="s">
        <v>78</v>
      </c>
      <c r="F21" s="68" t="s">
        <v>78</v>
      </c>
      <c r="G21" s="68" t="s">
        <v>78</v>
      </c>
      <c r="H21" s="68">
        <v>12</v>
      </c>
      <c r="I21" s="68" t="s">
        <v>78</v>
      </c>
      <c r="J21" s="68" t="s">
        <v>78</v>
      </c>
      <c r="K21" s="68" t="s">
        <v>78</v>
      </c>
      <c r="L21" s="69">
        <v>27</v>
      </c>
      <c r="M21" s="69"/>
      <c r="N21" s="68">
        <v>7</v>
      </c>
      <c r="O21" s="68"/>
      <c r="P21" s="103">
        <v>5</v>
      </c>
      <c r="Q21" s="103"/>
      <c r="R21" s="69"/>
      <c r="S21" s="69"/>
      <c r="T21" s="69"/>
      <c r="U21" s="69"/>
      <c r="V21" s="69"/>
      <c r="W21" s="69"/>
      <c r="X21" s="69"/>
      <c r="Y21" s="67"/>
      <c r="Z21" s="2"/>
      <c r="AA21" s="64"/>
      <c r="AB21" s="64"/>
      <c r="AC21" s="61"/>
      <c r="AD21" s="39"/>
    </row>
    <row r="22" spans="1:30" ht="12.75">
      <c r="A22" s="1">
        <v>15</v>
      </c>
      <c r="B22" s="18" t="s">
        <v>78</v>
      </c>
      <c r="C22" s="18">
        <v>17</v>
      </c>
      <c r="D22" s="18">
        <v>7</v>
      </c>
      <c r="E22" s="18" t="s">
        <v>78</v>
      </c>
      <c r="F22" s="68" t="s">
        <v>78</v>
      </c>
      <c r="G22" s="68" t="s">
        <v>78</v>
      </c>
      <c r="H22" s="68" t="s">
        <v>78</v>
      </c>
      <c r="I22" s="68" t="s">
        <v>78</v>
      </c>
      <c r="J22" s="68" t="s">
        <v>78</v>
      </c>
      <c r="K22" s="68" t="s">
        <v>78</v>
      </c>
      <c r="L22" s="69" t="s">
        <v>78</v>
      </c>
      <c r="M22" s="69"/>
      <c r="N22" s="68">
        <v>11</v>
      </c>
      <c r="O22" s="68"/>
      <c r="P22" s="103">
        <v>5</v>
      </c>
      <c r="Q22" s="103"/>
      <c r="R22" s="69"/>
      <c r="S22" s="69"/>
      <c r="T22" s="69"/>
      <c r="U22" s="69"/>
      <c r="V22" s="69"/>
      <c r="W22" s="69"/>
      <c r="X22" s="69"/>
      <c r="Y22" s="67"/>
      <c r="Z22" s="2"/>
      <c r="AA22" s="64"/>
      <c r="AB22" s="64"/>
      <c r="AC22" s="65"/>
      <c r="AD22" s="39"/>
    </row>
    <row r="23" spans="1:30" ht="12.75">
      <c r="A23" s="1">
        <v>16</v>
      </c>
      <c r="B23" s="18" t="s">
        <v>78</v>
      </c>
      <c r="C23" s="18" t="s">
        <v>71</v>
      </c>
      <c r="D23" s="18" t="s">
        <v>71</v>
      </c>
      <c r="E23" s="18" t="s">
        <v>78</v>
      </c>
      <c r="F23" s="68" t="s">
        <v>78</v>
      </c>
      <c r="G23" s="68" t="s">
        <v>78</v>
      </c>
      <c r="H23" s="68" t="s">
        <v>78</v>
      </c>
      <c r="I23" s="68" t="s">
        <v>78</v>
      </c>
      <c r="J23" s="18" t="s">
        <v>71</v>
      </c>
      <c r="K23" s="18" t="s">
        <v>78</v>
      </c>
      <c r="L23" s="18">
        <v>28</v>
      </c>
      <c r="M23" s="18"/>
      <c r="N23" s="18">
        <v>7</v>
      </c>
      <c r="O23" s="18">
        <v>7</v>
      </c>
      <c r="P23" s="103">
        <v>8</v>
      </c>
      <c r="Q23" s="103"/>
      <c r="R23" s="69"/>
      <c r="S23" s="69"/>
      <c r="T23" s="69"/>
      <c r="U23" s="69"/>
      <c r="V23" s="69"/>
      <c r="W23" s="69"/>
      <c r="X23" s="69"/>
      <c r="Y23" s="67"/>
      <c r="Z23" s="2"/>
      <c r="AA23" s="64"/>
      <c r="AB23" s="64"/>
      <c r="AC23" s="64"/>
      <c r="AD23" s="39"/>
    </row>
    <row r="24" spans="1:30" ht="12.75">
      <c r="A24" s="1">
        <v>17</v>
      </c>
      <c r="B24" s="18" t="s">
        <v>78</v>
      </c>
      <c r="C24" s="18" t="s">
        <v>71</v>
      </c>
      <c r="D24" s="18" t="s">
        <v>78</v>
      </c>
      <c r="E24" s="18" t="s">
        <v>78</v>
      </c>
      <c r="F24" s="68" t="s">
        <v>78</v>
      </c>
      <c r="G24" s="68" t="s">
        <v>78</v>
      </c>
      <c r="H24" s="68" t="s">
        <v>78</v>
      </c>
      <c r="I24" s="68" t="s">
        <v>78</v>
      </c>
      <c r="J24" s="18">
        <v>8</v>
      </c>
      <c r="K24" s="18" t="s">
        <v>78</v>
      </c>
      <c r="L24" s="18">
        <v>23</v>
      </c>
      <c r="M24" s="18"/>
      <c r="N24" s="18">
        <v>5</v>
      </c>
      <c r="O24" s="18">
        <v>5</v>
      </c>
      <c r="P24" s="103"/>
      <c r="Q24" s="103"/>
      <c r="R24" s="69"/>
      <c r="S24" s="69"/>
      <c r="T24" s="69"/>
      <c r="U24" s="69"/>
      <c r="V24" s="69"/>
      <c r="W24" s="69"/>
      <c r="X24" s="69"/>
      <c r="Y24" s="67"/>
      <c r="Z24" s="2"/>
      <c r="AA24" s="64"/>
      <c r="AB24" s="64"/>
      <c r="AC24" s="61"/>
      <c r="AD24" s="39"/>
    </row>
    <row r="25" spans="1:30" ht="12.75">
      <c r="A25" s="1">
        <v>18</v>
      </c>
      <c r="B25" s="18" t="s">
        <v>78</v>
      </c>
      <c r="C25" s="18">
        <v>6</v>
      </c>
      <c r="D25" s="18" t="s">
        <v>78</v>
      </c>
      <c r="E25" s="18" t="s">
        <v>78</v>
      </c>
      <c r="F25" s="68" t="s">
        <v>78</v>
      </c>
      <c r="G25" s="68" t="s">
        <v>78</v>
      </c>
      <c r="H25" s="68" t="s">
        <v>78</v>
      </c>
      <c r="I25" s="68" t="s">
        <v>120</v>
      </c>
      <c r="J25" s="18" t="s">
        <v>78</v>
      </c>
      <c r="K25" s="18" t="s">
        <v>78</v>
      </c>
      <c r="L25" s="18">
        <v>25</v>
      </c>
      <c r="M25" s="18"/>
      <c r="N25" s="18">
        <v>14</v>
      </c>
      <c r="O25" s="18"/>
      <c r="P25" s="103">
        <v>11</v>
      </c>
      <c r="Q25" s="103"/>
      <c r="R25" s="69"/>
      <c r="S25" s="69"/>
      <c r="T25" s="69"/>
      <c r="U25" s="69"/>
      <c r="V25" s="69"/>
      <c r="W25" s="69"/>
      <c r="X25" s="69"/>
      <c r="Y25" s="67"/>
      <c r="Z25" s="2"/>
      <c r="AA25" s="64"/>
      <c r="AB25" s="64"/>
      <c r="AC25" s="61"/>
      <c r="AD25" s="39"/>
    </row>
    <row r="26" spans="1:30" ht="12.75">
      <c r="A26" s="1">
        <v>19</v>
      </c>
      <c r="B26" s="18" t="s">
        <v>78</v>
      </c>
      <c r="C26" s="18">
        <v>7</v>
      </c>
      <c r="D26" s="18" t="s">
        <v>78</v>
      </c>
      <c r="E26" s="18" t="s">
        <v>78</v>
      </c>
      <c r="F26" s="68" t="s">
        <v>78</v>
      </c>
      <c r="G26" s="68" t="s">
        <v>78</v>
      </c>
      <c r="H26" s="68">
        <v>5</v>
      </c>
      <c r="I26" s="68">
        <v>13</v>
      </c>
      <c r="J26" s="18" t="s">
        <v>78</v>
      </c>
      <c r="K26" s="18" t="s">
        <v>78</v>
      </c>
      <c r="L26" s="18">
        <v>8</v>
      </c>
      <c r="M26" s="18"/>
      <c r="N26" s="18">
        <v>5</v>
      </c>
      <c r="O26" s="18">
        <v>5</v>
      </c>
      <c r="P26" s="103">
        <v>5</v>
      </c>
      <c r="Q26" s="103"/>
      <c r="R26" s="18"/>
      <c r="S26" s="18"/>
      <c r="T26" s="69"/>
      <c r="U26" s="69"/>
      <c r="V26" s="69"/>
      <c r="W26" s="69"/>
      <c r="X26" s="69"/>
      <c r="Y26" s="67"/>
      <c r="Z26" s="2"/>
      <c r="AA26" s="64"/>
      <c r="AB26" s="64"/>
      <c r="AC26" s="64"/>
      <c r="AD26" s="39"/>
    </row>
    <row r="27" spans="1:29" ht="12.75">
      <c r="A27" s="1">
        <v>20</v>
      </c>
      <c r="B27" s="18" t="s">
        <v>78</v>
      </c>
      <c r="C27" s="18">
        <v>17</v>
      </c>
      <c r="D27" s="18" t="s">
        <v>78</v>
      </c>
      <c r="E27" s="18" t="s">
        <v>78</v>
      </c>
      <c r="F27" s="68" t="s">
        <v>78</v>
      </c>
      <c r="G27" s="68" t="s">
        <v>78</v>
      </c>
      <c r="H27" s="68" t="s">
        <v>78</v>
      </c>
      <c r="I27" s="68" t="s">
        <v>78</v>
      </c>
      <c r="J27" s="18">
        <v>9</v>
      </c>
      <c r="K27" s="18" t="s">
        <v>78</v>
      </c>
      <c r="L27" s="18">
        <v>9</v>
      </c>
      <c r="M27" s="18"/>
      <c r="N27" s="18">
        <v>6</v>
      </c>
      <c r="O27" s="18">
        <v>6</v>
      </c>
      <c r="P27" s="103"/>
      <c r="Q27" s="103"/>
      <c r="R27" s="69"/>
      <c r="S27" s="69"/>
      <c r="T27" s="69"/>
      <c r="U27" s="69"/>
      <c r="V27" s="69"/>
      <c r="W27" s="69"/>
      <c r="X27" s="69"/>
      <c r="Y27" s="67"/>
      <c r="Z27" s="2"/>
      <c r="AA27" s="64"/>
      <c r="AB27" s="2"/>
      <c r="AC27" s="2"/>
    </row>
    <row r="28" spans="1:29" ht="12.75">
      <c r="A28" s="1">
        <v>21</v>
      </c>
      <c r="B28" s="18" t="s">
        <v>78</v>
      </c>
      <c r="C28" s="18">
        <v>5</v>
      </c>
      <c r="D28" s="18" t="s">
        <v>78</v>
      </c>
      <c r="E28" s="18" t="s">
        <v>78</v>
      </c>
      <c r="F28" s="68">
        <v>6</v>
      </c>
      <c r="G28" s="68" t="s">
        <v>78</v>
      </c>
      <c r="H28" s="68" t="s">
        <v>120</v>
      </c>
      <c r="I28" s="68" t="s">
        <v>78</v>
      </c>
      <c r="J28" s="18">
        <v>5</v>
      </c>
      <c r="K28" s="18" t="s">
        <v>78</v>
      </c>
      <c r="L28" s="18">
        <v>22</v>
      </c>
      <c r="M28" s="18"/>
      <c r="N28" s="18" t="s">
        <v>71</v>
      </c>
      <c r="O28" s="18" t="s">
        <v>71</v>
      </c>
      <c r="P28" s="103"/>
      <c r="Q28" s="103"/>
      <c r="R28" s="69"/>
      <c r="S28" s="69"/>
      <c r="T28" s="69"/>
      <c r="U28" s="69"/>
      <c r="V28" s="69"/>
      <c r="W28" s="69"/>
      <c r="X28" s="69"/>
      <c r="Y28" s="67"/>
      <c r="Z28" s="2"/>
      <c r="AA28" s="2"/>
      <c r="AB28" s="2"/>
      <c r="AC28" s="2"/>
    </row>
    <row r="29" spans="1:29" ht="12.75">
      <c r="A29" s="1">
        <v>22</v>
      </c>
      <c r="B29" s="18" t="s">
        <v>78</v>
      </c>
      <c r="C29" s="18" t="s">
        <v>78</v>
      </c>
      <c r="D29" s="18" t="s">
        <v>78</v>
      </c>
      <c r="E29" s="18" t="s">
        <v>78</v>
      </c>
      <c r="F29" s="68" t="s">
        <v>120</v>
      </c>
      <c r="G29" s="68" t="s">
        <v>78</v>
      </c>
      <c r="H29" s="68">
        <v>4</v>
      </c>
      <c r="I29" s="68" t="s">
        <v>78</v>
      </c>
      <c r="J29" s="18" t="s">
        <v>71</v>
      </c>
      <c r="K29" s="18" t="s">
        <v>78</v>
      </c>
      <c r="L29" s="18">
        <v>16</v>
      </c>
      <c r="M29" s="18"/>
      <c r="N29" s="18" t="s">
        <v>71</v>
      </c>
      <c r="O29" s="18" t="s">
        <v>71</v>
      </c>
      <c r="P29" s="103"/>
      <c r="Q29" s="103"/>
      <c r="R29" s="69"/>
      <c r="S29" s="69"/>
      <c r="T29" s="69"/>
      <c r="U29" s="69"/>
      <c r="V29" s="69"/>
      <c r="W29" s="69"/>
      <c r="X29" s="69"/>
      <c r="Y29" s="67"/>
      <c r="Z29" s="2"/>
      <c r="AA29" s="2"/>
      <c r="AB29" s="2"/>
      <c r="AC29" s="2"/>
    </row>
    <row r="30" spans="1:29" ht="12.75">
      <c r="A30" s="1">
        <v>23</v>
      </c>
      <c r="B30" s="18" t="s">
        <v>78</v>
      </c>
      <c r="C30" s="18" t="s">
        <v>78</v>
      </c>
      <c r="D30" s="18" t="s">
        <v>78</v>
      </c>
      <c r="E30" s="18" t="s">
        <v>78</v>
      </c>
      <c r="F30" s="68" t="s">
        <v>78</v>
      </c>
      <c r="G30" s="68" t="s">
        <v>78</v>
      </c>
      <c r="H30" s="68">
        <v>4</v>
      </c>
      <c r="I30" s="68" t="s">
        <v>78</v>
      </c>
      <c r="J30" s="18">
        <v>5</v>
      </c>
      <c r="K30" s="18" t="s">
        <v>78</v>
      </c>
      <c r="L30" s="18">
        <v>18</v>
      </c>
      <c r="M30" s="18"/>
      <c r="N30" s="18">
        <v>6</v>
      </c>
      <c r="O30" s="18"/>
      <c r="P30" s="103"/>
      <c r="Q30" s="103"/>
      <c r="R30" s="69"/>
      <c r="S30" s="69"/>
      <c r="T30" s="69"/>
      <c r="U30" s="69"/>
      <c r="V30" s="69"/>
      <c r="W30" s="69"/>
      <c r="X30" s="69"/>
      <c r="Y30" s="67"/>
      <c r="Z30" s="2"/>
      <c r="AA30" s="2"/>
      <c r="AB30" s="2"/>
      <c r="AC30" s="2"/>
    </row>
    <row r="31" spans="1:29" ht="12.75">
      <c r="A31" s="1">
        <v>24</v>
      </c>
      <c r="B31" s="18" t="s">
        <v>78</v>
      </c>
      <c r="C31" s="18" t="s">
        <v>78</v>
      </c>
      <c r="D31" s="18" t="s">
        <v>78</v>
      </c>
      <c r="E31" s="18" t="s">
        <v>78</v>
      </c>
      <c r="F31" s="68">
        <v>5</v>
      </c>
      <c r="G31" s="68" t="s">
        <v>78</v>
      </c>
      <c r="H31" s="15" t="s">
        <v>78</v>
      </c>
      <c r="I31" s="15" t="s">
        <v>78</v>
      </c>
      <c r="J31" s="18" t="s">
        <v>71</v>
      </c>
      <c r="K31" s="18" t="s">
        <v>78</v>
      </c>
      <c r="L31" s="18"/>
      <c r="M31" s="18"/>
      <c r="N31" s="18"/>
      <c r="O31" s="18"/>
      <c r="P31" s="69"/>
      <c r="Q31" s="69"/>
      <c r="R31" s="69"/>
      <c r="S31" s="69"/>
      <c r="T31" s="69"/>
      <c r="U31" s="69"/>
      <c r="V31" s="69"/>
      <c r="W31" s="69"/>
      <c r="X31" s="69"/>
      <c r="Y31" s="67"/>
      <c r="Z31" s="2"/>
      <c r="AA31" s="2"/>
      <c r="AB31" s="2"/>
      <c r="AC31" s="2"/>
    </row>
    <row r="32" spans="1:29" ht="12.75">
      <c r="A32" s="1">
        <v>25</v>
      </c>
      <c r="B32" s="18" t="s">
        <v>78</v>
      </c>
      <c r="C32" s="18" t="s">
        <v>78</v>
      </c>
      <c r="D32" s="18" t="s">
        <v>78</v>
      </c>
      <c r="E32" s="18" t="s">
        <v>78</v>
      </c>
      <c r="F32" s="68" t="s">
        <v>78</v>
      </c>
      <c r="G32" s="68" t="s">
        <v>78</v>
      </c>
      <c r="H32" s="15" t="s">
        <v>78</v>
      </c>
      <c r="I32" s="15" t="s">
        <v>78</v>
      </c>
      <c r="J32" s="18" t="s">
        <v>71</v>
      </c>
      <c r="K32" s="18" t="s">
        <v>78</v>
      </c>
      <c r="L32" s="18">
        <v>21</v>
      </c>
      <c r="M32" s="18" t="s">
        <v>71</v>
      </c>
      <c r="N32" s="18"/>
      <c r="O32" s="18"/>
      <c r="P32" s="18"/>
      <c r="Q32" s="18"/>
      <c r="R32" s="69"/>
      <c r="S32" s="69"/>
      <c r="T32" s="69"/>
      <c r="U32" s="69"/>
      <c r="V32" s="69"/>
      <c r="W32" s="69"/>
      <c r="X32" s="69"/>
      <c r="Y32" s="67"/>
      <c r="Z32" s="2"/>
      <c r="AA32" s="2"/>
      <c r="AB32" s="2"/>
      <c r="AC32" s="2"/>
    </row>
    <row r="33" spans="1:29" ht="12.75">
      <c r="A33" s="1">
        <v>26</v>
      </c>
      <c r="B33" s="18" t="s">
        <v>78</v>
      </c>
      <c r="C33" s="18" t="s">
        <v>78</v>
      </c>
      <c r="D33" s="18" t="s">
        <v>78</v>
      </c>
      <c r="E33" s="18" t="s">
        <v>78</v>
      </c>
      <c r="F33" s="68" t="s">
        <v>78</v>
      </c>
      <c r="G33" s="68" t="s">
        <v>78</v>
      </c>
      <c r="H33" s="68" t="s">
        <v>78</v>
      </c>
      <c r="I33" s="68" t="s">
        <v>78</v>
      </c>
      <c r="J33" s="18" t="s">
        <v>78</v>
      </c>
      <c r="K33" s="18" t="s">
        <v>78</v>
      </c>
      <c r="L33" s="18">
        <v>23</v>
      </c>
      <c r="M33" s="18"/>
      <c r="N33" s="18"/>
      <c r="O33" s="18"/>
      <c r="P33" s="18"/>
      <c r="Q33" s="18"/>
      <c r="R33" s="69"/>
      <c r="S33" s="69"/>
      <c r="T33" s="69"/>
      <c r="U33" s="69"/>
      <c r="V33" s="69"/>
      <c r="W33" s="69"/>
      <c r="X33" s="69"/>
      <c r="Y33" s="67"/>
      <c r="Z33" s="2"/>
      <c r="AA33" s="2"/>
      <c r="AB33" s="2"/>
      <c r="AC33" s="2"/>
    </row>
    <row r="34" spans="1:29" ht="12.75">
      <c r="A34" s="1">
        <v>27</v>
      </c>
      <c r="B34" s="18" t="s">
        <v>78</v>
      </c>
      <c r="C34" s="18" t="s">
        <v>78</v>
      </c>
      <c r="D34" s="18" t="s">
        <v>78</v>
      </c>
      <c r="E34" s="18" t="s">
        <v>78</v>
      </c>
      <c r="F34" s="68" t="s">
        <v>78</v>
      </c>
      <c r="G34" s="68" t="s">
        <v>78</v>
      </c>
      <c r="H34" s="68" t="s">
        <v>120</v>
      </c>
      <c r="I34" s="68" t="s">
        <v>78</v>
      </c>
      <c r="J34" s="18" t="s">
        <v>78</v>
      </c>
      <c r="K34" s="18" t="s">
        <v>78</v>
      </c>
      <c r="L34" s="18">
        <v>13</v>
      </c>
      <c r="M34" s="18" t="s">
        <v>71</v>
      </c>
      <c r="N34" s="18"/>
      <c r="O34" s="18"/>
      <c r="P34" s="18"/>
      <c r="Q34" s="18"/>
      <c r="R34" s="69"/>
      <c r="S34" s="69"/>
      <c r="T34" s="69"/>
      <c r="U34" s="69"/>
      <c r="V34" s="69"/>
      <c r="W34" s="69"/>
      <c r="X34" s="69"/>
      <c r="Y34" s="67"/>
      <c r="Z34" s="2"/>
      <c r="AA34" s="2"/>
      <c r="AB34" s="2"/>
      <c r="AC34" s="2"/>
    </row>
    <row r="35" spans="1:29" ht="12.75">
      <c r="A35" s="1">
        <v>28</v>
      </c>
      <c r="B35" s="18" t="s">
        <v>78</v>
      </c>
      <c r="C35" s="18" t="s">
        <v>78</v>
      </c>
      <c r="D35" s="18" t="s">
        <v>78</v>
      </c>
      <c r="E35" s="18" t="s">
        <v>78</v>
      </c>
      <c r="F35" s="68">
        <v>6</v>
      </c>
      <c r="G35" s="68" t="s">
        <v>78</v>
      </c>
      <c r="H35" s="68">
        <v>4</v>
      </c>
      <c r="I35" s="68" t="s">
        <v>78</v>
      </c>
      <c r="J35" s="18" t="s">
        <v>71</v>
      </c>
      <c r="K35" s="18" t="s">
        <v>78</v>
      </c>
      <c r="L35" s="18">
        <v>8</v>
      </c>
      <c r="M35" s="18"/>
      <c r="N35" s="18"/>
      <c r="O35" s="18"/>
      <c r="P35" s="18"/>
      <c r="Q35" s="18"/>
      <c r="R35" s="69"/>
      <c r="S35" s="69"/>
      <c r="T35" s="69"/>
      <c r="U35" s="69"/>
      <c r="V35" s="69"/>
      <c r="W35" s="69"/>
      <c r="X35" s="69"/>
      <c r="Y35" s="67"/>
      <c r="Z35" s="2"/>
      <c r="AA35" s="2"/>
      <c r="AB35" s="2"/>
      <c r="AC35" s="2"/>
    </row>
    <row r="36" spans="1:29" ht="12.75">
      <c r="A36" s="1">
        <v>29</v>
      </c>
      <c r="B36" s="18" t="s">
        <v>78</v>
      </c>
      <c r="C36" s="18" t="s">
        <v>78</v>
      </c>
      <c r="D36" s="18" t="s">
        <v>88</v>
      </c>
      <c r="E36" s="18"/>
      <c r="F36" s="68"/>
      <c r="G36" s="68" t="s">
        <v>78</v>
      </c>
      <c r="H36" s="15"/>
      <c r="I36" s="15" t="s">
        <v>78</v>
      </c>
      <c r="J36" s="18" t="s">
        <v>71</v>
      </c>
      <c r="K36" s="18" t="s">
        <v>78</v>
      </c>
      <c r="L36" s="18"/>
      <c r="M36" s="18"/>
      <c r="N36" s="18"/>
      <c r="O36" s="18"/>
      <c r="P36" s="103"/>
      <c r="Q36" s="103"/>
      <c r="R36" s="69"/>
      <c r="S36" s="69"/>
      <c r="T36" s="69"/>
      <c r="U36" s="69"/>
      <c r="V36" s="67"/>
      <c r="W36" s="67"/>
      <c r="X36" s="67"/>
      <c r="Y36" s="67"/>
      <c r="Z36" s="2"/>
      <c r="AA36" s="2"/>
      <c r="AB36" s="2"/>
      <c r="AC36" s="2"/>
    </row>
    <row r="37" spans="1:29" ht="12.75">
      <c r="A37" s="1">
        <v>30</v>
      </c>
      <c r="B37" s="18" t="s">
        <v>78</v>
      </c>
      <c r="C37" s="18" t="s">
        <v>78</v>
      </c>
      <c r="D37" s="18" t="s">
        <v>88</v>
      </c>
      <c r="E37" s="18"/>
      <c r="F37" s="68"/>
      <c r="G37" s="68" t="s">
        <v>78</v>
      </c>
      <c r="H37" s="68">
        <v>19</v>
      </c>
      <c r="I37" s="68" t="s">
        <v>78</v>
      </c>
      <c r="J37" s="18">
        <v>7</v>
      </c>
      <c r="K37" s="18" t="s">
        <v>78</v>
      </c>
      <c r="L37" s="18">
        <v>14</v>
      </c>
      <c r="M37" s="18"/>
      <c r="N37" s="18"/>
      <c r="O37" s="18"/>
      <c r="P37" s="18"/>
      <c r="Q37" s="18"/>
      <c r="R37" s="69"/>
      <c r="S37" s="69"/>
      <c r="T37" s="69"/>
      <c r="U37" s="69"/>
      <c r="V37" s="67"/>
      <c r="W37" s="67"/>
      <c r="X37" s="67"/>
      <c r="Y37" s="67"/>
      <c r="Z37" s="2"/>
      <c r="AA37" s="2"/>
      <c r="AB37" s="2"/>
      <c r="AC37" s="2"/>
    </row>
    <row r="38" spans="1:29" ht="12.75">
      <c r="A38" s="1">
        <v>31</v>
      </c>
      <c r="B38" s="18">
        <v>8</v>
      </c>
      <c r="C38" s="18">
        <v>8</v>
      </c>
      <c r="D38" s="18" t="s">
        <v>88</v>
      </c>
      <c r="E38" s="18"/>
      <c r="F38" s="15"/>
      <c r="G38" s="15" t="s">
        <v>78</v>
      </c>
      <c r="H38" s="18"/>
      <c r="I38" s="18"/>
      <c r="J38" s="18" t="s">
        <v>71</v>
      </c>
      <c r="K38" s="18" t="s">
        <v>78</v>
      </c>
      <c r="L38" s="18"/>
      <c r="M38" s="18"/>
      <c r="N38" s="69"/>
      <c r="O38" s="69"/>
      <c r="P38" s="18"/>
      <c r="Q38" s="18"/>
      <c r="R38" s="18"/>
      <c r="S38" s="18"/>
      <c r="T38" s="69"/>
      <c r="U38" s="69"/>
      <c r="V38" s="18"/>
      <c r="W38" s="18"/>
      <c r="X38" s="18"/>
      <c r="Y38" s="67"/>
      <c r="Z38" s="2"/>
      <c r="AA38" s="2"/>
      <c r="AB38" s="2"/>
      <c r="AC38" s="2"/>
    </row>
    <row r="39" spans="1:3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13" t="s">
        <v>16</v>
      </c>
      <c r="B40" s="1">
        <f aca="true" t="shared" si="3" ref="B40:Y40">COUNTIF(B8:B38,"&gt;42")</f>
        <v>0</v>
      </c>
      <c r="C40" s="1"/>
      <c r="D40" s="1">
        <f t="shared" si="3"/>
        <v>0</v>
      </c>
      <c r="E40" s="1"/>
      <c r="F40" s="1">
        <f t="shared" si="3"/>
        <v>0</v>
      </c>
      <c r="G40" s="1"/>
      <c r="H40" s="1">
        <f t="shared" si="3"/>
        <v>0</v>
      </c>
      <c r="I40" s="1"/>
      <c r="J40" s="1">
        <f t="shared" si="3"/>
        <v>0</v>
      </c>
      <c r="K40" s="1"/>
      <c r="L40" s="1">
        <f t="shared" si="3"/>
        <v>0</v>
      </c>
      <c r="M40" s="1"/>
      <c r="N40" s="1">
        <f t="shared" si="3"/>
        <v>0</v>
      </c>
      <c r="O40" s="1"/>
      <c r="P40" s="1">
        <f t="shared" si="3"/>
        <v>0</v>
      </c>
      <c r="Q40" s="1"/>
      <c r="R40" s="1">
        <f t="shared" si="3"/>
        <v>0</v>
      </c>
      <c r="S40" s="1"/>
      <c r="T40" s="1">
        <f t="shared" si="3"/>
        <v>0</v>
      </c>
      <c r="U40" s="1"/>
      <c r="V40" s="1">
        <f t="shared" si="3"/>
        <v>0</v>
      </c>
      <c r="W40" s="1"/>
      <c r="X40" s="1"/>
      <c r="Y40" s="1">
        <f t="shared" si="3"/>
        <v>0</v>
      </c>
      <c r="Z40" s="2"/>
      <c r="AA40" s="2"/>
      <c r="AB40" s="2"/>
      <c r="AC40" s="2"/>
      <c r="AD40" s="2"/>
    </row>
    <row r="41" spans="1:27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1</v>
      </c>
      <c r="C41" s="12"/>
      <c r="D41" s="12">
        <f aca="true" t="shared" si="4" ref="D41:Y41">COUNTA(D8:D38)-COUNTIF(D8:D38,"x")-COUNTIF(D8:D38,"DF")-COUNTIF(D8:D38,"AE")-COUNTIF(D8:D38,"AQ")-COUNTIF(D8:D38,"FF")-COUNTIF(D8:D38,"PP")-COUNTIF(D8:D38,"PO")-COUNTIF(D8:D38,"O")</f>
        <v>10</v>
      </c>
      <c r="E41" s="12"/>
      <c r="F41" s="12">
        <f t="shared" si="4"/>
        <v>5</v>
      </c>
      <c r="G41" s="12"/>
      <c r="H41" s="12">
        <f t="shared" si="4"/>
        <v>10</v>
      </c>
      <c r="I41" s="12"/>
      <c r="J41" s="12">
        <f t="shared" si="4"/>
        <v>20</v>
      </c>
      <c r="K41" s="12"/>
      <c r="L41" s="12">
        <f t="shared" si="4"/>
        <v>23</v>
      </c>
      <c r="M41" s="12"/>
      <c r="N41" s="12">
        <f t="shared" si="4"/>
        <v>21</v>
      </c>
      <c r="O41" s="12"/>
      <c r="P41" s="12">
        <f t="shared" si="4"/>
        <v>12</v>
      </c>
      <c r="Q41" s="12"/>
      <c r="R41" s="12">
        <f t="shared" si="4"/>
        <v>0</v>
      </c>
      <c r="S41" s="12"/>
      <c r="T41" s="12">
        <f t="shared" si="4"/>
        <v>0</v>
      </c>
      <c r="U41" s="12"/>
      <c r="V41" s="12">
        <f t="shared" si="4"/>
        <v>0</v>
      </c>
      <c r="W41" s="12"/>
      <c r="X41" s="12"/>
      <c r="Y41" s="12">
        <f t="shared" si="4"/>
        <v>0</v>
      </c>
      <c r="Z41" s="2"/>
      <c r="AA41" s="21">
        <f>SUM(B41:Y41)</f>
        <v>102</v>
      </c>
    </row>
    <row r="43" ht="12.75">
      <c r="A43" s="7" t="s">
        <v>36</v>
      </c>
    </row>
  </sheetData>
  <sheetProtection password="CC53" sheet="1" objects="1" scenarios="1"/>
  <conditionalFormatting sqref="AE3 B6:Y6">
    <cfRule type="cellIs" priority="1" dxfId="15" operator="equal" stopIfTrue="1">
      <formula>0</formula>
    </cfRule>
  </conditionalFormatting>
  <conditionalFormatting sqref="B40:Y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AA4:AA5 AB4 AC5">
    <cfRule type="cellIs" priority="4" dxfId="0" operator="greaterThan" stopIfTrue="1">
      <formula>0</formula>
    </cfRule>
  </conditionalFormatting>
  <conditionalFormatting sqref="AC7">
    <cfRule type="cellIs" priority="5" dxfId="0" operator="greaterThan" stopIfTrue="1">
      <formula>29</formula>
    </cfRule>
  </conditionalFormatting>
  <conditionalFormatting sqref="AD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AA3">
    <cfRule type="expression" priority="8" dxfId="0" stopIfTrue="1">
      <formula>$AA$4&gt;0</formula>
    </cfRule>
  </conditionalFormatting>
  <conditionalFormatting sqref="AB3">
    <cfRule type="expression" priority="9" dxfId="0" stopIfTrue="1">
      <formula>$AB$4&gt;0</formula>
    </cfRule>
  </conditionalFormatting>
  <conditionalFormatting sqref="AE4 B4:Y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AC4">
    <cfRule type="expression" priority="12" dxfId="0" stopIfTrue="1">
      <formula>$AO$5&gt;0</formula>
    </cfRule>
  </conditionalFormatting>
  <conditionalFormatting sqref="AD4">
    <cfRule type="cellIs" priority="13" dxfId="3" operator="between" stopIfTrue="1">
      <formula>42</formula>
      <formula>1000</formula>
    </cfRule>
  </conditionalFormatting>
  <conditionalFormatting sqref="B5:Y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Y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Q44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8" sqref="Q8:Q27"/>
    </sheetView>
  </sheetViews>
  <sheetFormatPr defaultColWidth="9.140625" defaultRowHeight="12.75"/>
  <cols>
    <col min="1" max="1" width="20.7109375" style="34" customWidth="1"/>
    <col min="2" max="25" width="6.7109375" style="34" customWidth="1"/>
    <col min="26" max="26" width="3.7109375" style="34" customWidth="1"/>
    <col min="27" max="27" width="8.7109375" style="34" bestFit="1" customWidth="1"/>
    <col min="28" max="28" width="9.28125" style="34" bestFit="1" customWidth="1"/>
    <col min="29" max="29" width="9.28125" style="104" bestFit="1" customWidth="1"/>
    <col min="30" max="30" width="24.28125" style="104" bestFit="1" customWidth="1"/>
    <col min="31" max="31" width="19.140625" style="104" customWidth="1"/>
    <col min="32" max="32" width="23.28125" style="104" customWidth="1"/>
    <col min="33" max="16384" width="9.140625" style="104" customWidth="1"/>
  </cols>
  <sheetData>
    <row r="1" spans="1:69" s="34" customFormat="1" ht="15.75" customHeight="1">
      <c r="A1" s="43" t="s">
        <v>159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5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105"/>
      <c r="AZ1" s="76"/>
      <c r="BA1" s="76"/>
      <c r="BB1" s="76"/>
      <c r="BC1" s="56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</row>
    <row r="2" spans="1:57" s="34" customFormat="1" ht="12.75">
      <c r="A2" s="35"/>
      <c r="B2" s="5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5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64"/>
      <c r="AZ2" s="76"/>
      <c r="BA2" s="76"/>
      <c r="BB2" s="76"/>
      <c r="BC2" s="51"/>
      <c r="BD2" s="104"/>
      <c r="BE2" s="104"/>
    </row>
    <row r="3" spans="1:68" s="34" customFormat="1" ht="27" customHeight="1">
      <c r="A3" s="31" t="s">
        <v>0</v>
      </c>
      <c r="B3" s="23" t="s">
        <v>49</v>
      </c>
      <c r="C3" s="23" t="s">
        <v>68</v>
      </c>
      <c r="D3" s="23" t="s">
        <v>51</v>
      </c>
      <c r="E3" s="23" t="s">
        <v>53</v>
      </c>
      <c r="F3" s="23" t="s">
        <v>37</v>
      </c>
      <c r="G3" s="23" t="s">
        <v>69</v>
      </c>
      <c r="H3" s="23" t="s">
        <v>39</v>
      </c>
      <c r="I3" s="23" t="s">
        <v>70</v>
      </c>
      <c r="J3" s="23" t="s">
        <v>41</v>
      </c>
      <c r="K3" s="23" t="s">
        <v>64</v>
      </c>
      <c r="L3" s="23" t="s">
        <v>43</v>
      </c>
      <c r="M3" s="23" t="s">
        <v>44</v>
      </c>
      <c r="N3" s="23" t="s">
        <v>50</v>
      </c>
      <c r="O3" s="23" t="s">
        <v>45</v>
      </c>
      <c r="P3" s="23" t="s">
        <v>54</v>
      </c>
      <c r="Q3" s="23" t="s">
        <v>55</v>
      </c>
      <c r="R3" s="23" t="s">
        <v>56</v>
      </c>
      <c r="S3" s="23" t="s">
        <v>57</v>
      </c>
      <c r="T3" s="23" t="s">
        <v>58</v>
      </c>
      <c r="U3" s="23" t="s">
        <v>59</v>
      </c>
      <c r="V3" s="23" t="s">
        <v>60</v>
      </c>
      <c r="W3" s="23" t="s">
        <v>61</v>
      </c>
      <c r="X3" s="23" t="s">
        <v>62</v>
      </c>
      <c r="Y3" s="23" t="s">
        <v>63</v>
      </c>
      <c r="Z3" s="24"/>
      <c r="AA3" s="28" t="s">
        <v>81</v>
      </c>
      <c r="AB3" s="28" t="s">
        <v>82</v>
      </c>
      <c r="AC3" s="63"/>
      <c r="AD3" s="23" t="s">
        <v>19</v>
      </c>
      <c r="AE3" s="26" t="s">
        <v>20</v>
      </c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107"/>
      <c r="AZ3" s="108"/>
      <c r="BA3" s="108"/>
      <c r="BB3" s="108"/>
      <c r="BC3" s="106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</row>
    <row r="4" spans="1:68" s="34" customFormat="1" ht="12.75" customHeight="1">
      <c r="A4" s="16" t="s">
        <v>1</v>
      </c>
      <c r="B4" s="26">
        <f aca="true" t="shared" si="0" ref="B4:Y4">IF(ISERROR(AVERAGE(B8:B38)),"",AVERAGE(B8:B38))</f>
        <v>9.166666666666666</v>
      </c>
      <c r="C4" s="26">
        <f t="shared" si="0"/>
        <v>10.6875</v>
      </c>
      <c r="D4" s="26">
        <f t="shared" si="0"/>
        <v>10.478260869565217</v>
      </c>
      <c r="E4" s="26">
        <f t="shared" si="0"/>
        <v>10</v>
      </c>
      <c r="F4" s="26">
        <f t="shared" si="0"/>
        <v>13.233333333333333</v>
      </c>
      <c r="G4" s="26">
        <f t="shared" si="0"/>
        <v>14</v>
      </c>
      <c r="H4" s="26">
        <f t="shared" si="0"/>
        <v>10.666666666666666</v>
      </c>
      <c r="I4" s="26">
        <f t="shared" si="0"/>
        <v>9.19047619047619</v>
      </c>
      <c r="J4" s="26">
        <f t="shared" si="0"/>
        <v>11.72</v>
      </c>
      <c r="K4" s="26">
        <f t="shared" si="0"/>
        <v>10.166666666666666</v>
      </c>
      <c r="L4" s="26">
        <f t="shared" si="0"/>
        <v>13.12</v>
      </c>
      <c r="M4" s="26">
        <f t="shared" si="0"/>
        <v>14.206896551724139</v>
      </c>
      <c r="N4" s="26">
        <f t="shared" si="0"/>
        <v>16.46153846153846</v>
      </c>
      <c r="O4" s="26">
        <f t="shared" si="0"/>
        <v>14.291666666666666</v>
      </c>
      <c r="P4" s="26">
        <f t="shared" si="0"/>
        <v>12.777777777777779</v>
      </c>
      <c r="Q4" s="26">
        <f t="shared" si="0"/>
        <v>10.210526315789474</v>
      </c>
      <c r="R4" s="26">
        <f t="shared" si="0"/>
      </c>
      <c r="S4" s="26">
        <f t="shared" si="0"/>
      </c>
      <c r="T4" s="26">
        <f t="shared" si="0"/>
      </c>
      <c r="U4" s="26">
        <f t="shared" si="0"/>
      </c>
      <c r="V4" s="26">
        <f t="shared" si="0"/>
      </c>
      <c r="W4" s="26">
        <f t="shared" si="0"/>
      </c>
      <c r="X4" s="26">
        <f t="shared" si="0"/>
      </c>
      <c r="Y4" s="26">
        <f t="shared" si="0"/>
      </c>
      <c r="Z4" s="2"/>
      <c r="AA4" s="28">
        <f>COUNTIF(B4:Y4,"&gt;20")</f>
        <v>0</v>
      </c>
      <c r="AB4" s="28">
        <f>COUNTIF(B4:Y4,"&gt;29")</f>
        <v>0</v>
      </c>
      <c r="AC4" s="28" t="s">
        <v>83</v>
      </c>
      <c r="AD4" s="26">
        <f>IF(ISERROR(AVERAGE(B8:Y38)),"",AVERAGE(B8:Y38))</f>
        <v>12.092348284960423</v>
      </c>
      <c r="AE4" s="66">
        <f>IF(ISERROR(AVERAGE(B4:Y4)),"",AVERAGE(B4:Y4))</f>
        <v>11.898623510429454</v>
      </c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7"/>
      <c r="AZ4" s="108"/>
      <c r="BA4" s="108"/>
      <c r="BB4" s="108"/>
      <c r="BC4" s="106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</row>
    <row r="5" spans="1:68" s="34" customFormat="1" ht="12.75" customHeight="1">
      <c r="A5" s="16" t="s">
        <v>2</v>
      </c>
      <c r="B5" s="18">
        <f aca="true" t="shared" si="1" ref="B5:Y5">MAX(B8:B38)</f>
        <v>22</v>
      </c>
      <c r="C5" s="18">
        <f t="shared" si="1"/>
        <v>26</v>
      </c>
      <c r="D5" s="18">
        <f t="shared" si="1"/>
        <v>21</v>
      </c>
      <c r="E5" s="18">
        <f t="shared" si="1"/>
        <v>18</v>
      </c>
      <c r="F5" s="18">
        <f t="shared" si="1"/>
        <v>24</v>
      </c>
      <c r="G5" s="18">
        <f t="shared" si="1"/>
        <v>26</v>
      </c>
      <c r="H5" s="18">
        <f t="shared" si="1"/>
        <v>20</v>
      </c>
      <c r="I5" s="18">
        <f t="shared" si="1"/>
        <v>18</v>
      </c>
      <c r="J5" s="18">
        <f t="shared" si="1"/>
        <v>27</v>
      </c>
      <c r="K5" s="18">
        <f t="shared" si="1"/>
        <v>21</v>
      </c>
      <c r="L5" s="18">
        <f t="shared" si="1"/>
        <v>28</v>
      </c>
      <c r="M5" s="18">
        <f t="shared" si="1"/>
        <v>35</v>
      </c>
      <c r="N5" s="18">
        <f t="shared" si="1"/>
        <v>27</v>
      </c>
      <c r="O5" s="18">
        <f t="shared" si="1"/>
        <v>27</v>
      </c>
      <c r="P5" s="18">
        <f t="shared" si="1"/>
        <v>28</v>
      </c>
      <c r="Q5" s="18">
        <f t="shared" si="1"/>
        <v>18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2"/>
      <c r="AA5" s="62"/>
      <c r="AB5" s="29"/>
      <c r="AC5" s="28">
        <f>SUM(B40:Y40)</f>
        <v>0</v>
      </c>
      <c r="AD5" s="51"/>
      <c r="AE5" s="7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08"/>
      <c r="BB5" s="111"/>
      <c r="BC5" s="111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</row>
    <row r="6" spans="1:68" s="34" customFormat="1" ht="12.75" customHeight="1">
      <c r="A6" s="17" t="s">
        <v>3</v>
      </c>
      <c r="B6" s="27">
        <f aca="true" t="shared" si="2" ref="B6:Y6">MIN(B8:B38)</f>
        <v>5</v>
      </c>
      <c r="C6" s="27">
        <f t="shared" si="2"/>
        <v>5</v>
      </c>
      <c r="D6" s="27">
        <f t="shared" si="2"/>
        <v>5</v>
      </c>
      <c r="E6" s="27">
        <f t="shared" si="2"/>
        <v>5</v>
      </c>
      <c r="F6" s="27">
        <f t="shared" si="2"/>
        <v>5</v>
      </c>
      <c r="G6" s="27">
        <f t="shared" si="2"/>
        <v>8</v>
      </c>
      <c r="H6" s="27">
        <f t="shared" si="2"/>
        <v>5</v>
      </c>
      <c r="I6" s="27">
        <f t="shared" si="2"/>
        <v>5</v>
      </c>
      <c r="J6" s="27">
        <f t="shared" si="2"/>
        <v>5</v>
      </c>
      <c r="K6" s="27">
        <f t="shared" si="2"/>
        <v>1</v>
      </c>
      <c r="L6" s="27">
        <f t="shared" si="2"/>
        <v>5</v>
      </c>
      <c r="M6" s="27">
        <f t="shared" si="2"/>
        <v>7</v>
      </c>
      <c r="N6" s="27">
        <f t="shared" si="2"/>
        <v>5</v>
      </c>
      <c r="O6" s="27">
        <f t="shared" si="2"/>
        <v>5</v>
      </c>
      <c r="P6" s="27">
        <f t="shared" si="2"/>
        <v>5</v>
      </c>
      <c r="Q6" s="27">
        <f t="shared" si="2"/>
        <v>5</v>
      </c>
      <c r="R6" s="27">
        <f t="shared" si="2"/>
        <v>0</v>
      </c>
      <c r="S6" s="27">
        <f t="shared" si="2"/>
        <v>0</v>
      </c>
      <c r="T6" s="27">
        <f t="shared" si="2"/>
        <v>0</v>
      </c>
      <c r="U6" s="27">
        <f t="shared" si="2"/>
        <v>0</v>
      </c>
      <c r="V6" s="27">
        <f t="shared" si="2"/>
        <v>0</v>
      </c>
      <c r="W6" s="27">
        <f t="shared" si="2"/>
        <v>0</v>
      </c>
      <c r="X6" s="27">
        <f t="shared" si="2"/>
        <v>0</v>
      </c>
      <c r="Y6" s="27">
        <f t="shared" si="2"/>
        <v>0</v>
      </c>
      <c r="Z6" s="2"/>
      <c r="AA6" s="29"/>
      <c r="AB6" s="29"/>
      <c r="AC6" s="29"/>
      <c r="AD6" s="80" t="s">
        <v>137</v>
      </c>
      <c r="AE6" s="7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107"/>
      <c r="AZ6" s="108"/>
      <c r="BA6" s="107"/>
      <c r="BB6" s="107"/>
      <c r="BC6" s="110"/>
      <c r="BD6" s="108"/>
      <c r="BE6" s="112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</row>
    <row r="7" spans="2:68" s="34" customFormat="1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9"/>
      <c r="AC7" s="54"/>
      <c r="AD7" s="73">
        <f>COUNTIF(B4:Y4,"&gt;0")</f>
        <v>16</v>
      </c>
      <c r="AE7" s="7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107"/>
      <c r="AZ7" s="107"/>
      <c r="BA7" s="107"/>
      <c r="BB7" s="107"/>
      <c r="BC7" s="110"/>
      <c r="BD7" s="108"/>
      <c r="BE7" s="106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</row>
    <row r="8" spans="1:57" ht="12.75" customHeight="1">
      <c r="A8" s="31">
        <v>1</v>
      </c>
      <c r="B8" s="18">
        <v>5</v>
      </c>
      <c r="C8" s="18">
        <v>9</v>
      </c>
      <c r="D8" s="18" t="s">
        <v>71</v>
      </c>
      <c r="E8" s="18">
        <v>7</v>
      </c>
      <c r="F8" s="18">
        <v>8</v>
      </c>
      <c r="G8" s="18">
        <v>11</v>
      </c>
      <c r="H8" s="18">
        <v>10</v>
      </c>
      <c r="I8" s="18">
        <v>10</v>
      </c>
      <c r="J8" s="18" t="s">
        <v>71</v>
      </c>
      <c r="K8" s="18" t="s">
        <v>71</v>
      </c>
      <c r="L8" s="18" t="s">
        <v>71</v>
      </c>
      <c r="M8" s="18">
        <v>9</v>
      </c>
      <c r="N8" s="18">
        <v>11</v>
      </c>
      <c r="O8" s="18">
        <v>12</v>
      </c>
      <c r="P8" s="18">
        <v>5</v>
      </c>
      <c r="Q8" s="18">
        <v>8</v>
      </c>
      <c r="R8" s="18"/>
      <c r="S8" s="18"/>
      <c r="T8" s="18"/>
      <c r="U8" s="18"/>
      <c r="V8" s="18"/>
      <c r="W8" s="18"/>
      <c r="X8" s="18"/>
      <c r="Y8" s="18"/>
      <c r="Z8" s="2"/>
      <c r="AA8" s="29"/>
      <c r="AB8" s="2"/>
      <c r="AC8" s="2"/>
      <c r="AD8" s="7"/>
      <c r="AE8" s="7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64"/>
      <c r="AZ8" s="64"/>
      <c r="BA8" s="64"/>
      <c r="BB8" s="64"/>
      <c r="BC8" s="38"/>
      <c r="BD8" s="76"/>
      <c r="BE8" s="51"/>
    </row>
    <row r="9" spans="1:64" ht="12.75" customHeight="1">
      <c r="A9" s="31">
        <v>2</v>
      </c>
      <c r="B9" s="18">
        <v>5</v>
      </c>
      <c r="C9" s="18">
        <v>5</v>
      </c>
      <c r="D9" s="18">
        <v>9</v>
      </c>
      <c r="E9" s="18">
        <v>10</v>
      </c>
      <c r="F9" s="18">
        <v>12</v>
      </c>
      <c r="G9" s="18">
        <v>13</v>
      </c>
      <c r="H9" s="18">
        <v>15</v>
      </c>
      <c r="I9" s="18">
        <v>10</v>
      </c>
      <c r="J9" s="18">
        <v>6</v>
      </c>
      <c r="K9" s="18">
        <v>7</v>
      </c>
      <c r="L9" s="18">
        <v>5</v>
      </c>
      <c r="M9" s="18">
        <v>8</v>
      </c>
      <c r="N9" s="18">
        <v>12</v>
      </c>
      <c r="O9" s="18">
        <v>15</v>
      </c>
      <c r="P9" s="18" t="s">
        <v>71</v>
      </c>
      <c r="Q9" s="18">
        <v>5</v>
      </c>
      <c r="R9" s="18"/>
      <c r="S9" s="18"/>
      <c r="T9" s="18"/>
      <c r="U9" s="18"/>
      <c r="V9" s="18"/>
      <c r="W9" s="18"/>
      <c r="X9" s="18"/>
      <c r="Y9" s="18"/>
      <c r="Z9" s="2"/>
      <c r="AA9" s="2"/>
      <c r="AB9" s="2"/>
      <c r="AC9" s="2"/>
      <c r="AD9" s="7"/>
      <c r="AE9" s="7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64"/>
      <c r="AZ9" s="64"/>
      <c r="BA9" s="64"/>
      <c r="BB9" s="64"/>
      <c r="BC9" s="39"/>
      <c r="BD9" s="108"/>
      <c r="BE9" s="106"/>
      <c r="BF9" s="109"/>
      <c r="BG9" s="109"/>
      <c r="BH9" s="109"/>
      <c r="BI9" s="109"/>
      <c r="BJ9" s="109"/>
      <c r="BK9" s="109"/>
      <c r="BL9" s="109"/>
    </row>
    <row r="10" spans="1:57" ht="12.75" customHeight="1">
      <c r="A10" s="31">
        <v>3</v>
      </c>
      <c r="B10" s="18">
        <v>10</v>
      </c>
      <c r="C10" s="18">
        <v>10</v>
      </c>
      <c r="D10" s="18" t="s">
        <v>71</v>
      </c>
      <c r="E10" s="18">
        <v>7</v>
      </c>
      <c r="F10" s="18" t="s">
        <v>71</v>
      </c>
      <c r="G10" s="18" t="s">
        <v>71</v>
      </c>
      <c r="H10" s="18">
        <v>13</v>
      </c>
      <c r="I10" s="18">
        <v>9</v>
      </c>
      <c r="J10" s="18" t="s">
        <v>71</v>
      </c>
      <c r="K10" s="18">
        <v>7</v>
      </c>
      <c r="L10" s="18">
        <v>8</v>
      </c>
      <c r="M10" s="18">
        <v>9</v>
      </c>
      <c r="N10" s="18">
        <v>27</v>
      </c>
      <c r="O10" s="18">
        <v>5</v>
      </c>
      <c r="P10" s="18">
        <v>8</v>
      </c>
      <c r="Q10" s="18" t="s">
        <v>71</v>
      </c>
      <c r="R10" s="18"/>
      <c r="S10" s="18"/>
      <c r="T10" s="18"/>
      <c r="U10" s="18"/>
      <c r="V10" s="18"/>
      <c r="W10" s="18"/>
      <c r="X10" s="18"/>
      <c r="Y10" s="18"/>
      <c r="Z10" s="2"/>
      <c r="AA10" s="2"/>
      <c r="AB10" s="2"/>
      <c r="AC10" s="2"/>
      <c r="AD10" s="7"/>
      <c r="AE10" s="7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64"/>
      <c r="AZ10" s="64"/>
      <c r="BA10" s="64"/>
      <c r="BB10" s="64"/>
      <c r="BC10" s="39"/>
      <c r="BD10" s="54"/>
      <c r="BE10" s="54"/>
    </row>
    <row r="11" spans="1:57" ht="12.75" customHeight="1">
      <c r="A11" s="31">
        <v>4</v>
      </c>
      <c r="B11" s="18">
        <v>12</v>
      </c>
      <c r="C11" s="18">
        <v>7</v>
      </c>
      <c r="D11" s="18">
        <v>7</v>
      </c>
      <c r="E11" s="18">
        <v>10</v>
      </c>
      <c r="F11" s="18">
        <v>7</v>
      </c>
      <c r="G11" s="18"/>
      <c r="H11" s="18">
        <v>18</v>
      </c>
      <c r="I11" s="18">
        <v>9</v>
      </c>
      <c r="J11" s="18">
        <v>8</v>
      </c>
      <c r="K11" s="18">
        <v>6</v>
      </c>
      <c r="L11" s="18">
        <v>12</v>
      </c>
      <c r="M11" s="18">
        <v>20</v>
      </c>
      <c r="N11" s="18">
        <v>22</v>
      </c>
      <c r="O11" s="18">
        <v>16</v>
      </c>
      <c r="P11" s="18">
        <v>19</v>
      </c>
      <c r="Q11" s="18">
        <v>11</v>
      </c>
      <c r="R11" s="18"/>
      <c r="S11" s="18"/>
      <c r="T11" s="18"/>
      <c r="U11" s="18"/>
      <c r="V11" s="18"/>
      <c r="W11" s="18"/>
      <c r="X11" s="18"/>
      <c r="Y11" s="18"/>
      <c r="Z11" s="2"/>
      <c r="AA11" s="2"/>
      <c r="AB11" s="2"/>
      <c r="AC11" s="2"/>
      <c r="AD11" s="7"/>
      <c r="AE11" s="7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64"/>
      <c r="AZ11" s="64"/>
      <c r="BA11" s="64"/>
      <c r="BB11" s="64"/>
      <c r="BC11" s="39"/>
      <c r="BD11" s="64"/>
      <c r="BE11" s="39"/>
    </row>
    <row r="12" spans="1:57" ht="12.75" customHeight="1">
      <c r="A12" s="31">
        <v>5</v>
      </c>
      <c r="B12" s="18">
        <v>8</v>
      </c>
      <c r="C12" s="18" t="s">
        <v>71</v>
      </c>
      <c r="D12" s="18">
        <v>7</v>
      </c>
      <c r="E12" s="18">
        <v>6</v>
      </c>
      <c r="F12" s="18">
        <v>15</v>
      </c>
      <c r="G12" s="18">
        <v>14</v>
      </c>
      <c r="H12" s="18">
        <v>10</v>
      </c>
      <c r="I12" s="18">
        <v>7</v>
      </c>
      <c r="J12" s="18" t="s">
        <v>71</v>
      </c>
      <c r="K12" s="18">
        <v>6</v>
      </c>
      <c r="L12" s="18">
        <v>7</v>
      </c>
      <c r="M12" s="18">
        <v>8</v>
      </c>
      <c r="N12" s="18">
        <v>15</v>
      </c>
      <c r="O12" s="18">
        <v>8</v>
      </c>
      <c r="P12" s="18">
        <v>16</v>
      </c>
      <c r="Q12" s="18">
        <v>13</v>
      </c>
      <c r="R12" s="18"/>
      <c r="S12" s="18"/>
      <c r="T12" s="18"/>
      <c r="U12" s="18"/>
      <c r="V12" s="18"/>
      <c r="W12" s="18"/>
      <c r="X12" s="18"/>
      <c r="Y12" s="18"/>
      <c r="Z12" s="2"/>
      <c r="AA12" s="2"/>
      <c r="AB12" s="2"/>
      <c r="AC12" s="2"/>
      <c r="AD12" s="7"/>
      <c r="AE12" s="7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64"/>
      <c r="AZ12" s="64"/>
      <c r="BA12" s="64"/>
      <c r="BB12" s="64"/>
      <c r="BC12" s="39"/>
      <c r="BD12" s="64"/>
      <c r="BE12" s="39"/>
    </row>
    <row r="13" spans="1:57" ht="12.75" customHeight="1">
      <c r="A13" s="31">
        <v>6</v>
      </c>
      <c r="B13" s="18">
        <v>5</v>
      </c>
      <c r="C13" s="18">
        <v>5</v>
      </c>
      <c r="D13" s="18">
        <v>18</v>
      </c>
      <c r="E13" s="18">
        <v>5</v>
      </c>
      <c r="F13" s="18">
        <v>9</v>
      </c>
      <c r="G13" s="18">
        <v>15</v>
      </c>
      <c r="H13" s="18" t="s">
        <v>71</v>
      </c>
      <c r="I13" s="18">
        <v>5</v>
      </c>
      <c r="J13" s="18">
        <v>5</v>
      </c>
      <c r="K13" s="18">
        <v>6</v>
      </c>
      <c r="L13" s="18">
        <v>13</v>
      </c>
      <c r="M13" s="18" t="s">
        <v>71</v>
      </c>
      <c r="N13" s="18" t="s">
        <v>71</v>
      </c>
      <c r="O13" s="18">
        <v>13</v>
      </c>
      <c r="P13" s="18">
        <v>9</v>
      </c>
      <c r="Q13" s="18">
        <v>18</v>
      </c>
      <c r="R13" s="18"/>
      <c r="S13" s="18"/>
      <c r="T13" s="18"/>
      <c r="U13" s="18"/>
      <c r="V13" s="18"/>
      <c r="W13" s="18"/>
      <c r="X13" s="18"/>
      <c r="Y13" s="18"/>
      <c r="Z13" s="2"/>
      <c r="AA13" s="2"/>
      <c r="AB13" s="2"/>
      <c r="AC13" s="2"/>
      <c r="AD13" s="7"/>
      <c r="AE13" s="7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64"/>
      <c r="AZ13" s="64"/>
      <c r="BA13" s="64"/>
      <c r="BB13" s="64"/>
      <c r="BC13" s="39"/>
      <c r="BD13" s="64"/>
      <c r="BE13" s="38"/>
    </row>
    <row r="14" spans="1:57" ht="12.75" customHeight="1">
      <c r="A14" s="31">
        <v>7</v>
      </c>
      <c r="B14" s="18" t="s">
        <v>71</v>
      </c>
      <c r="C14" s="18" t="s">
        <v>71</v>
      </c>
      <c r="D14" s="18">
        <v>13</v>
      </c>
      <c r="E14" s="18" t="s">
        <v>71</v>
      </c>
      <c r="F14" s="18">
        <v>12</v>
      </c>
      <c r="G14" s="18">
        <v>26</v>
      </c>
      <c r="H14" s="18">
        <v>7</v>
      </c>
      <c r="I14" s="18">
        <v>8</v>
      </c>
      <c r="J14" s="18" t="s">
        <v>120</v>
      </c>
      <c r="K14" s="18" t="s">
        <v>71</v>
      </c>
      <c r="L14" s="18">
        <v>12</v>
      </c>
      <c r="M14" s="18">
        <v>14</v>
      </c>
      <c r="N14" s="18" t="s">
        <v>71</v>
      </c>
      <c r="O14" s="18">
        <v>5</v>
      </c>
      <c r="P14" s="18">
        <v>22</v>
      </c>
      <c r="Q14" s="18">
        <v>13</v>
      </c>
      <c r="R14" s="18"/>
      <c r="S14" s="18"/>
      <c r="T14" s="18"/>
      <c r="U14" s="18"/>
      <c r="V14" s="18"/>
      <c r="W14" s="18"/>
      <c r="X14" s="18"/>
      <c r="Y14" s="18"/>
      <c r="Z14" s="2"/>
      <c r="AA14" s="2"/>
      <c r="AB14" s="2"/>
      <c r="AC14" s="2"/>
      <c r="AD14" s="7"/>
      <c r="AE14" s="7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64"/>
      <c r="AZ14" s="64"/>
      <c r="BA14" s="64"/>
      <c r="BB14" s="64"/>
      <c r="BC14" s="39"/>
      <c r="BD14" s="64"/>
      <c r="BE14" s="39"/>
    </row>
    <row r="15" spans="1:57" ht="12.75" customHeight="1">
      <c r="A15" s="31">
        <v>8</v>
      </c>
      <c r="B15" s="18" t="s">
        <v>71</v>
      </c>
      <c r="C15" s="18" t="s">
        <v>71</v>
      </c>
      <c r="D15" s="18">
        <v>10</v>
      </c>
      <c r="E15" s="18">
        <v>8</v>
      </c>
      <c r="F15" s="18">
        <v>11</v>
      </c>
      <c r="G15" s="18">
        <v>20</v>
      </c>
      <c r="H15" s="18">
        <v>20</v>
      </c>
      <c r="I15" s="18" t="s">
        <v>78</v>
      </c>
      <c r="J15" s="18">
        <v>11</v>
      </c>
      <c r="K15" s="18" t="s">
        <v>71</v>
      </c>
      <c r="L15" s="18" t="s">
        <v>78</v>
      </c>
      <c r="M15" s="18">
        <v>7</v>
      </c>
      <c r="N15" s="18">
        <v>6</v>
      </c>
      <c r="O15" s="18"/>
      <c r="P15" s="18">
        <v>23</v>
      </c>
      <c r="Q15" s="18">
        <v>13</v>
      </c>
      <c r="R15" s="18"/>
      <c r="S15" s="18"/>
      <c r="T15" s="18"/>
      <c r="U15" s="18"/>
      <c r="V15" s="18"/>
      <c r="W15" s="18"/>
      <c r="X15" s="18"/>
      <c r="Y15" s="18"/>
      <c r="Z15" s="2"/>
      <c r="AA15" s="2"/>
      <c r="AB15" s="2"/>
      <c r="AC15" s="2"/>
      <c r="AD15" s="7"/>
      <c r="AE15" s="7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64"/>
      <c r="AZ15" s="64"/>
      <c r="BA15" s="64"/>
      <c r="BB15" s="64"/>
      <c r="BC15" s="39"/>
      <c r="BD15" s="64"/>
      <c r="BE15" s="39"/>
    </row>
    <row r="16" spans="1:57" ht="12.75" customHeight="1">
      <c r="A16" s="31">
        <v>9</v>
      </c>
      <c r="B16" s="18">
        <v>5</v>
      </c>
      <c r="C16" s="18" t="s">
        <v>71</v>
      </c>
      <c r="D16" s="18">
        <v>6</v>
      </c>
      <c r="E16" s="18">
        <v>9</v>
      </c>
      <c r="F16" s="18">
        <v>17</v>
      </c>
      <c r="G16" s="18">
        <v>12</v>
      </c>
      <c r="H16" s="18">
        <v>11</v>
      </c>
      <c r="I16" s="18">
        <v>12</v>
      </c>
      <c r="J16" s="18">
        <v>7</v>
      </c>
      <c r="K16" s="18" t="s">
        <v>71</v>
      </c>
      <c r="L16" s="18">
        <v>15</v>
      </c>
      <c r="M16" s="18">
        <v>17</v>
      </c>
      <c r="N16" s="18">
        <v>11</v>
      </c>
      <c r="O16" s="18"/>
      <c r="P16" s="18">
        <v>6</v>
      </c>
      <c r="Q16" s="18">
        <v>7</v>
      </c>
      <c r="R16" s="18"/>
      <c r="S16" s="18"/>
      <c r="T16" s="18"/>
      <c r="U16" s="18"/>
      <c r="V16" s="18"/>
      <c r="W16" s="18"/>
      <c r="X16" s="18"/>
      <c r="Y16" s="18"/>
      <c r="Z16" s="2"/>
      <c r="AA16" s="2"/>
      <c r="AB16" s="2"/>
      <c r="AC16" s="2"/>
      <c r="AD16" s="7"/>
      <c r="AE16" s="7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64"/>
      <c r="AZ16" s="64"/>
      <c r="BA16" s="64"/>
      <c r="BB16" s="64"/>
      <c r="BC16" s="39"/>
      <c r="BD16" s="64"/>
      <c r="BE16" s="39"/>
    </row>
    <row r="17" spans="1:57" ht="12.75" customHeight="1">
      <c r="A17" s="31">
        <v>10</v>
      </c>
      <c r="B17" s="18" t="s">
        <v>71</v>
      </c>
      <c r="C17" s="18" t="s">
        <v>71</v>
      </c>
      <c r="D17" s="18">
        <v>9</v>
      </c>
      <c r="E17" s="18">
        <v>8</v>
      </c>
      <c r="F17" s="18">
        <v>13</v>
      </c>
      <c r="G17" s="18">
        <v>11</v>
      </c>
      <c r="H17" s="18">
        <v>10</v>
      </c>
      <c r="I17" s="18">
        <v>6</v>
      </c>
      <c r="J17" s="18" t="s">
        <v>71</v>
      </c>
      <c r="K17" s="18">
        <v>5</v>
      </c>
      <c r="L17" s="18"/>
      <c r="M17" s="18">
        <v>12</v>
      </c>
      <c r="N17" s="18">
        <v>23</v>
      </c>
      <c r="O17" s="18"/>
      <c r="P17" s="18">
        <v>7</v>
      </c>
      <c r="Q17" s="18">
        <v>9</v>
      </c>
      <c r="R17" s="18"/>
      <c r="S17" s="18"/>
      <c r="T17" s="18"/>
      <c r="U17" s="18"/>
      <c r="V17" s="18"/>
      <c r="W17" s="18"/>
      <c r="X17" s="18"/>
      <c r="Y17" s="18"/>
      <c r="Z17" s="2"/>
      <c r="AA17" s="2"/>
      <c r="AB17" s="2"/>
      <c r="AC17" s="2"/>
      <c r="AD17" s="7"/>
      <c r="AE17" s="7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64"/>
      <c r="AZ17" s="64"/>
      <c r="BA17" s="64"/>
      <c r="BB17" s="64"/>
      <c r="BC17" s="39"/>
      <c r="BD17" s="64"/>
      <c r="BE17" s="39"/>
    </row>
    <row r="18" spans="1:57" ht="12.75" customHeight="1">
      <c r="A18" s="31">
        <v>11</v>
      </c>
      <c r="B18" s="18" t="s">
        <v>71</v>
      </c>
      <c r="C18" s="18">
        <v>5</v>
      </c>
      <c r="D18" s="18">
        <v>8</v>
      </c>
      <c r="E18" s="18">
        <v>8</v>
      </c>
      <c r="F18" s="18">
        <v>12</v>
      </c>
      <c r="G18" s="18">
        <v>14</v>
      </c>
      <c r="H18" s="18">
        <v>15</v>
      </c>
      <c r="I18" s="18" t="s">
        <v>71</v>
      </c>
      <c r="J18" s="18">
        <v>10</v>
      </c>
      <c r="K18" s="18" t="s">
        <v>71</v>
      </c>
      <c r="L18" s="18"/>
      <c r="M18" s="18">
        <v>11</v>
      </c>
      <c r="N18" s="18">
        <v>19</v>
      </c>
      <c r="O18" s="18"/>
      <c r="P18" s="18">
        <v>8</v>
      </c>
      <c r="Q18" s="18">
        <v>13</v>
      </c>
      <c r="R18" s="18"/>
      <c r="S18" s="18"/>
      <c r="T18" s="18"/>
      <c r="U18" s="18"/>
      <c r="V18" s="18"/>
      <c r="W18" s="18"/>
      <c r="X18" s="18"/>
      <c r="Y18" s="18"/>
      <c r="Z18" s="2"/>
      <c r="AA18" s="2"/>
      <c r="AB18" s="2"/>
      <c r="AC18" s="2"/>
      <c r="AD18" s="7"/>
      <c r="AE18" s="7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64"/>
      <c r="AZ18" s="64"/>
      <c r="BA18" s="64"/>
      <c r="BB18" s="64"/>
      <c r="BC18" s="39"/>
      <c r="BD18" s="64"/>
      <c r="BE18" s="39"/>
    </row>
    <row r="19" spans="1:57" ht="12.75" customHeight="1">
      <c r="A19" s="31">
        <v>12</v>
      </c>
      <c r="B19" s="18" t="s">
        <v>71</v>
      </c>
      <c r="C19" s="18" t="s">
        <v>71</v>
      </c>
      <c r="D19" s="18">
        <v>6</v>
      </c>
      <c r="E19" s="18">
        <v>12</v>
      </c>
      <c r="F19" s="18">
        <v>10</v>
      </c>
      <c r="G19" s="18">
        <v>12</v>
      </c>
      <c r="H19" s="18">
        <v>12</v>
      </c>
      <c r="I19" s="18" t="s">
        <v>71</v>
      </c>
      <c r="J19" s="18">
        <v>8</v>
      </c>
      <c r="K19" s="18" t="s">
        <v>71</v>
      </c>
      <c r="L19" s="18"/>
      <c r="M19" s="18">
        <v>19</v>
      </c>
      <c r="N19" s="18">
        <v>26</v>
      </c>
      <c r="O19" s="18">
        <v>15</v>
      </c>
      <c r="P19" s="18">
        <v>11</v>
      </c>
      <c r="Q19" s="18">
        <v>15</v>
      </c>
      <c r="R19" s="18"/>
      <c r="S19" s="18"/>
      <c r="T19" s="18"/>
      <c r="U19" s="18"/>
      <c r="V19" s="18"/>
      <c r="W19" s="18"/>
      <c r="X19" s="18"/>
      <c r="Y19" s="18"/>
      <c r="Z19" s="2"/>
      <c r="AA19" s="2"/>
      <c r="AB19" s="2"/>
      <c r="AC19" s="2"/>
      <c r="AD19" s="7"/>
      <c r="AE19" s="7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64"/>
      <c r="AZ19" s="64"/>
      <c r="BA19" s="64"/>
      <c r="BB19" s="64"/>
      <c r="BC19" s="39"/>
      <c r="BD19" s="64"/>
      <c r="BE19" s="39"/>
    </row>
    <row r="20" spans="1:57" ht="12.75" customHeight="1">
      <c r="A20" s="31">
        <v>13</v>
      </c>
      <c r="B20" s="18" t="s">
        <v>71</v>
      </c>
      <c r="C20" s="18" t="s">
        <v>71</v>
      </c>
      <c r="D20" s="18">
        <v>6</v>
      </c>
      <c r="E20" s="18">
        <v>8</v>
      </c>
      <c r="F20" s="18">
        <v>11</v>
      </c>
      <c r="G20" s="18">
        <v>12</v>
      </c>
      <c r="H20" s="18">
        <v>9</v>
      </c>
      <c r="I20" s="18">
        <v>13</v>
      </c>
      <c r="J20" s="18">
        <v>7</v>
      </c>
      <c r="K20" s="18">
        <v>9</v>
      </c>
      <c r="L20" s="18">
        <v>17</v>
      </c>
      <c r="M20" s="18">
        <v>19</v>
      </c>
      <c r="N20" s="18">
        <v>13</v>
      </c>
      <c r="O20" s="18">
        <v>13</v>
      </c>
      <c r="P20" s="18">
        <v>9</v>
      </c>
      <c r="Q20" s="18">
        <v>10</v>
      </c>
      <c r="R20" s="18"/>
      <c r="S20" s="18"/>
      <c r="T20" s="18"/>
      <c r="U20" s="18"/>
      <c r="V20" s="18"/>
      <c r="W20" s="18"/>
      <c r="X20" s="18"/>
      <c r="Y20" s="18"/>
      <c r="Z20" s="2"/>
      <c r="AA20" s="2"/>
      <c r="AB20" s="2"/>
      <c r="AC20" s="2"/>
      <c r="AD20" s="7"/>
      <c r="AE20" s="7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64"/>
      <c r="AZ20" s="64"/>
      <c r="BA20" s="64"/>
      <c r="BB20" s="64"/>
      <c r="BC20" s="39"/>
      <c r="BD20" s="64"/>
      <c r="BE20" s="39"/>
    </row>
    <row r="21" spans="1:57" ht="12.75" customHeight="1">
      <c r="A21" s="31">
        <v>14</v>
      </c>
      <c r="B21" s="18" t="s">
        <v>71</v>
      </c>
      <c r="C21" s="18">
        <v>7</v>
      </c>
      <c r="D21" s="18">
        <v>5</v>
      </c>
      <c r="E21" s="18">
        <v>8</v>
      </c>
      <c r="F21" s="18">
        <v>5</v>
      </c>
      <c r="G21" s="18">
        <v>9</v>
      </c>
      <c r="H21" s="18">
        <v>7</v>
      </c>
      <c r="I21" s="18">
        <v>8</v>
      </c>
      <c r="J21" s="18">
        <v>5</v>
      </c>
      <c r="K21" s="18" t="s">
        <v>71</v>
      </c>
      <c r="L21" s="18">
        <v>19</v>
      </c>
      <c r="M21" s="18">
        <v>18</v>
      </c>
      <c r="N21" s="18">
        <v>8</v>
      </c>
      <c r="O21" s="18"/>
      <c r="P21" s="18">
        <v>15</v>
      </c>
      <c r="Q21" s="18">
        <v>8</v>
      </c>
      <c r="R21" s="18"/>
      <c r="S21" s="18"/>
      <c r="T21" s="18"/>
      <c r="U21" s="18"/>
      <c r="V21" s="18"/>
      <c r="W21" s="18"/>
      <c r="X21" s="18"/>
      <c r="Y21" s="18"/>
      <c r="Z21" s="2"/>
      <c r="AA21" s="2"/>
      <c r="AB21" s="2"/>
      <c r="AC21" s="2"/>
      <c r="AD21" s="7"/>
      <c r="AE21" s="7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64"/>
      <c r="AZ21" s="64"/>
      <c r="BA21" s="64"/>
      <c r="BB21" s="64"/>
      <c r="BC21" s="39"/>
      <c r="BD21" s="64"/>
      <c r="BE21" s="39"/>
    </row>
    <row r="22" spans="1:57" ht="12.75" customHeight="1">
      <c r="A22" s="31">
        <v>15</v>
      </c>
      <c r="B22" s="18">
        <v>6</v>
      </c>
      <c r="C22" s="18">
        <v>7</v>
      </c>
      <c r="D22" s="18">
        <v>7</v>
      </c>
      <c r="E22" s="18">
        <v>17</v>
      </c>
      <c r="F22" s="18">
        <v>5</v>
      </c>
      <c r="G22" s="18">
        <v>8</v>
      </c>
      <c r="H22" s="18">
        <v>7</v>
      </c>
      <c r="I22" s="18">
        <v>18</v>
      </c>
      <c r="J22" s="18">
        <v>12</v>
      </c>
      <c r="K22" s="18">
        <v>13</v>
      </c>
      <c r="L22" s="18">
        <v>24</v>
      </c>
      <c r="M22" s="18">
        <v>11</v>
      </c>
      <c r="N22" s="18">
        <v>14</v>
      </c>
      <c r="O22" s="18">
        <v>27</v>
      </c>
      <c r="P22" s="18">
        <v>25</v>
      </c>
      <c r="Q22" s="18">
        <v>11</v>
      </c>
      <c r="R22" s="18"/>
      <c r="S22" s="18"/>
      <c r="T22" s="18"/>
      <c r="U22" s="18"/>
      <c r="V22" s="18"/>
      <c r="W22" s="18"/>
      <c r="X22" s="18"/>
      <c r="Y22" s="18"/>
      <c r="Z22" s="2"/>
      <c r="AA22" s="2"/>
      <c r="AB22" s="2"/>
      <c r="AC22" s="2"/>
      <c r="AD22" s="7"/>
      <c r="AE22" s="7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64"/>
      <c r="AZ22" s="64"/>
      <c r="BA22" s="64"/>
      <c r="BB22" s="64"/>
      <c r="BC22" s="39"/>
      <c r="BD22" s="64"/>
      <c r="BE22" s="39"/>
    </row>
    <row r="23" spans="1:57" ht="12.75" customHeight="1">
      <c r="A23" s="31">
        <v>16</v>
      </c>
      <c r="B23" s="18" t="s">
        <v>71</v>
      </c>
      <c r="C23" s="18">
        <v>6</v>
      </c>
      <c r="D23" s="18">
        <v>15</v>
      </c>
      <c r="E23" s="18">
        <v>15</v>
      </c>
      <c r="F23" s="18">
        <v>10</v>
      </c>
      <c r="G23" s="18">
        <v>10</v>
      </c>
      <c r="H23" s="18" t="s">
        <v>71</v>
      </c>
      <c r="I23" s="18" t="s">
        <v>71</v>
      </c>
      <c r="J23" s="18">
        <v>17</v>
      </c>
      <c r="K23" s="18">
        <v>12</v>
      </c>
      <c r="L23" s="18">
        <v>14</v>
      </c>
      <c r="M23" s="18">
        <v>12</v>
      </c>
      <c r="N23" s="18">
        <v>13</v>
      </c>
      <c r="O23" s="18">
        <v>19</v>
      </c>
      <c r="P23" s="18">
        <v>28</v>
      </c>
      <c r="Q23" s="18">
        <v>11</v>
      </c>
      <c r="R23" s="18"/>
      <c r="S23" s="18"/>
      <c r="T23" s="18"/>
      <c r="U23" s="18"/>
      <c r="V23" s="18"/>
      <c r="W23" s="18"/>
      <c r="X23" s="18"/>
      <c r="Y23" s="18"/>
      <c r="Z23" s="2"/>
      <c r="AA23" s="2"/>
      <c r="AB23" s="2"/>
      <c r="AC23" s="2"/>
      <c r="AD23" s="7"/>
      <c r="AE23" s="7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64"/>
      <c r="AZ23" s="64"/>
      <c r="BA23" s="64"/>
      <c r="BB23" s="64"/>
      <c r="BC23" s="39"/>
      <c r="BD23" s="64"/>
      <c r="BE23" s="39"/>
    </row>
    <row r="24" spans="1:57" ht="12.75" customHeight="1">
      <c r="A24" s="31">
        <v>17</v>
      </c>
      <c r="B24" s="18">
        <v>6</v>
      </c>
      <c r="C24" s="18" t="s">
        <v>71</v>
      </c>
      <c r="D24" s="18">
        <v>13</v>
      </c>
      <c r="E24" s="18">
        <v>12</v>
      </c>
      <c r="F24" s="18">
        <v>7</v>
      </c>
      <c r="G24" s="18">
        <v>8</v>
      </c>
      <c r="H24" s="18">
        <v>8</v>
      </c>
      <c r="I24" s="18" t="s">
        <v>71</v>
      </c>
      <c r="J24" s="18">
        <v>13</v>
      </c>
      <c r="K24" s="18">
        <v>18</v>
      </c>
      <c r="L24" s="18">
        <v>6</v>
      </c>
      <c r="M24" s="18">
        <v>10</v>
      </c>
      <c r="N24" s="18"/>
      <c r="O24" s="18"/>
      <c r="P24" s="18">
        <v>8</v>
      </c>
      <c r="Q24" s="18">
        <v>8</v>
      </c>
      <c r="R24" s="18"/>
      <c r="S24" s="18"/>
      <c r="T24" s="18"/>
      <c r="U24" s="18"/>
      <c r="V24" s="18"/>
      <c r="W24" s="18"/>
      <c r="X24" s="18"/>
      <c r="Y24" s="18"/>
      <c r="Z24" s="2"/>
      <c r="AA24" s="2"/>
      <c r="AB24" s="2"/>
      <c r="AC24" s="2"/>
      <c r="AD24" s="7"/>
      <c r="AE24" s="7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64"/>
      <c r="AZ24" s="64"/>
      <c r="BA24" s="64"/>
      <c r="BB24" s="64"/>
      <c r="BC24" s="39"/>
      <c r="BD24" s="64"/>
      <c r="BE24" s="39"/>
    </row>
    <row r="25" spans="1:57" ht="12.75" customHeight="1">
      <c r="A25" s="31">
        <v>18</v>
      </c>
      <c r="B25" s="18" t="s">
        <v>71</v>
      </c>
      <c r="C25" s="18" t="s">
        <v>71</v>
      </c>
      <c r="D25" s="18">
        <v>13</v>
      </c>
      <c r="E25" s="18">
        <v>15</v>
      </c>
      <c r="F25" s="18">
        <v>20</v>
      </c>
      <c r="G25" s="18">
        <v>12</v>
      </c>
      <c r="H25" s="18">
        <v>13</v>
      </c>
      <c r="I25" s="18">
        <v>8</v>
      </c>
      <c r="J25" s="18">
        <v>27</v>
      </c>
      <c r="K25" s="18">
        <v>21</v>
      </c>
      <c r="L25" s="18">
        <v>13</v>
      </c>
      <c r="M25" s="18">
        <v>15</v>
      </c>
      <c r="N25" s="18">
        <v>11</v>
      </c>
      <c r="O25" s="18">
        <v>10</v>
      </c>
      <c r="P25" s="18">
        <v>5</v>
      </c>
      <c r="Q25" s="18">
        <v>11</v>
      </c>
      <c r="R25" s="18"/>
      <c r="S25" s="18"/>
      <c r="T25" s="18"/>
      <c r="U25" s="18"/>
      <c r="V25" s="18"/>
      <c r="W25" s="18"/>
      <c r="X25" s="18"/>
      <c r="Y25" s="18"/>
      <c r="Z25" s="2"/>
      <c r="AA25" s="2"/>
      <c r="AB25" s="2"/>
      <c r="AC25" s="2"/>
      <c r="AD25" s="7"/>
      <c r="AE25" s="7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64"/>
      <c r="AZ25" s="64"/>
      <c r="BA25" s="64"/>
      <c r="BB25" s="64"/>
      <c r="BC25" s="39"/>
      <c r="BD25" s="64"/>
      <c r="BE25" s="39"/>
    </row>
    <row r="26" spans="1:57" ht="12.75" customHeight="1">
      <c r="A26" s="31">
        <v>19</v>
      </c>
      <c r="B26" s="18" t="s">
        <v>71</v>
      </c>
      <c r="C26" s="18"/>
      <c r="D26" s="18">
        <v>15</v>
      </c>
      <c r="E26" s="18">
        <v>12</v>
      </c>
      <c r="F26" s="18">
        <v>23</v>
      </c>
      <c r="G26" s="18">
        <v>18</v>
      </c>
      <c r="H26" s="18">
        <v>5</v>
      </c>
      <c r="I26" s="18" t="s">
        <v>71</v>
      </c>
      <c r="J26" s="18">
        <v>24</v>
      </c>
      <c r="K26" s="18">
        <v>15</v>
      </c>
      <c r="L26" s="18">
        <v>6</v>
      </c>
      <c r="M26" s="18">
        <v>12</v>
      </c>
      <c r="N26" s="18">
        <v>8</v>
      </c>
      <c r="O26" s="18">
        <v>8</v>
      </c>
      <c r="P26" s="18" t="s">
        <v>71</v>
      </c>
      <c r="Q26" s="18">
        <v>5</v>
      </c>
      <c r="R26" s="18"/>
      <c r="S26" s="18"/>
      <c r="T26" s="18"/>
      <c r="U26" s="18"/>
      <c r="V26" s="18"/>
      <c r="W26" s="18"/>
      <c r="X26" s="18"/>
      <c r="Y26" s="18"/>
      <c r="Z26" s="2"/>
      <c r="AA26" s="2"/>
      <c r="AB26" s="2"/>
      <c r="AC26" s="2"/>
      <c r="AD26" s="7"/>
      <c r="AE26" s="7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64"/>
      <c r="AZ26" s="64"/>
      <c r="BA26" s="64"/>
      <c r="BB26" s="64"/>
      <c r="BC26" s="39"/>
      <c r="BD26" s="64"/>
      <c r="BE26" s="39"/>
    </row>
    <row r="27" spans="1:57" ht="12.75" customHeight="1">
      <c r="A27" s="31">
        <v>20</v>
      </c>
      <c r="B27" s="18">
        <v>6</v>
      </c>
      <c r="C27" s="18" t="s">
        <v>71</v>
      </c>
      <c r="D27" s="18">
        <v>15</v>
      </c>
      <c r="E27" s="18">
        <v>8</v>
      </c>
      <c r="F27" s="18">
        <v>11</v>
      </c>
      <c r="G27" s="18">
        <v>18</v>
      </c>
      <c r="H27" s="18">
        <v>13</v>
      </c>
      <c r="I27" s="18">
        <v>13</v>
      </c>
      <c r="J27" s="18">
        <v>17</v>
      </c>
      <c r="K27" s="18">
        <v>19</v>
      </c>
      <c r="L27" s="18">
        <v>28</v>
      </c>
      <c r="M27" s="18">
        <v>11</v>
      </c>
      <c r="N27" s="18" t="s">
        <v>71</v>
      </c>
      <c r="O27" s="18">
        <v>13</v>
      </c>
      <c r="P27" s="18">
        <v>6</v>
      </c>
      <c r="Q27" s="18">
        <v>5</v>
      </c>
      <c r="R27" s="18"/>
      <c r="S27" s="18"/>
      <c r="T27" s="18"/>
      <c r="U27" s="18"/>
      <c r="V27" s="18"/>
      <c r="W27" s="18"/>
      <c r="X27" s="18"/>
      <c r="Y27" s="18"/>
      <c r="Z27" s="2"/>
      <c r="AA27" s="2"/>
      <c r="AB27" s="2"/>
      <c r="AC27" s="2"/>
      <c r="AD27" s="7"/>
      <c r="AE27" s="7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64"/>
      <c r="AZ27" s="64"/>
      <c r="BA27" s="64"/>
      <c r="BB27" s="64"/>
      <c r="BC27" s="39"/>
      <c r="BD27" s="64"/>
      <c r="BE27" s="39"/>
    </row>
    <row r="28" spans="1:57" ht="12.75" customHeight="1">
      <c r="A28" s="31">
        <v>21</v>
      </c>
      <c r="B28" s="18" t="s">
        <v>71</v>
      </c>
      <c r="C28" s="18" t="s">
        <v>71</v>
      </c>
      <c r="D28" s="18" t="s">
        <v>71</v>
      </c>
      <c r="E28" s="18">
        <v>7</v>
      </c>
      <c r="F28" s="18">
        <v>24</v>
      </c>
      <c r="G28" s="18">
        <v>16</v>
      </c>
      <c r="H28" s="18">
        <v>6</v>
      </c>
      <c r="I28" s="18">
        <v>6</v>
      </c>
      <c r="J28" s="18">
        <v>14</v>
      </c>
      <c r="K28" s="18">
        <v>11</v>
      </c>
      <c r="L28" s="18">
        <v>9</v>
      </c>
      <c r="M28" s="18">
        <v>7</v>
      </c>
      <c r="N28" s="18">
        <v>9</v>
      </c>
      <c r="O28" s="18">
        <v>8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"/>
      <c r="AA28" s="2"/>
      <c r="AB28" s="2"/>
      <c r="AC28" s="2"/>
      <c r="AD28" s="7"/>
      <c r="AE28" s="7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64"/>
      <c r="AZ28" s="64"/>
      <c r="BA28" s="64"/>
      <c r="BB28" s="64"/>
      <c r="BC28" s="39"/>
      <c r="BD28" s="64"/>
      <c r="BE28" s="39"/>
    </row>
    <row r="29" spans="1:57" ht="12.75" customHeight="1">
      <c r="A29" s="31">
        <v>22</v>
      </c>
      <c r="B29" s="18" t="s">
        <v>71</v>
      </c>
      <c r="C29" s="18" t="s">
        <v>71</v>
      </c>
      <c r="D29" s="18" t="s">
        <v>71</v>
      </c>
      <c r="E29" s="18" t="s">
        <v>71</v>
      </c>
      <c r="F29" s="18">
        <v>13</v>
      </c>
      <c r="G29" s="18">
        <v>14</v>
      </c>
      <c r="H29" s="18">
        <v>7</v>
      </c>
      <c r="I29" s="18">
        <v>6</v>
      </c>
      <c r="J29" s="18">
        <v>10</v>
      </c>
      <c r="K29" s="18">
        <v>7</v>
      </c>
      <c r="L29" s="18">
        <v>11</v>
      </c>
      <c r="M29" s="18">
        <v>23</v>
      </c>
      <c r="N29" s="18"/>
      <c r="O29" s="18">
        <v>7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"/>
      <c r="AA29" s="2"/>
      <c r="AB29" s="2"/>
      <c r="AC29" s="2"/>
      <c r="AD29" s="7"/>
      <c r="AE29" s="7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64"/>
      <c r="AZ29" s="64"/>
      <c r="BA29" s="64"/>
      <c r="BB29" s="64"/>
      <c r="BC29" s="39"/>
      <c r="BD29" s="64"/>
      <c r="BE29" s="39"/>
    </row>
    <row r="30" spans="1:57" ht="12.75" customHeight="1">
      <c r="A30" s="31">
        <v>23</v>
      </c>
      <c r="B30" s="18">
        <v>6</v>
      </c>
      <c r="C30" s="18">
        <v>25</v>
      </c>
      <c r="D30" s="18">
        <v>8</v>
      </c>
      <c r="E30" s="18">
        <v>11</v>
      </c>
      <c r="F30" s="18">
        <v>20</v>
      </c>
      <c r="G30" s="18">
        <v>25</v>
      </c>
      <c r="H30" s="18">
        <v>5</v>
      </c>
      <c r="I30" s="18">
        <v>8</v>
      </c>
      <c r="J30" s="18">
        <v>5</v>
      </c>
      <c r="K30" s="18">
        <v>6</v>
      </c>
      <c r="L30" s="18">
        <v>21</v>
      </c>
      <c r="M30" s="18">
        <v>35</v>
      </c>
      <c r="N30" s="18">
        <v>11</v>
      </c>
      <c r="O30" s="18">
        <v>9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"/>
      <c r="AA30" s="2"/>
      <c r="AB30" s="2"/>
      <c r="AC30" s="2"/>
      <c r="AD30" s="7"/>
      <c r="AE30" s="7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64"/>
      <c r="AZ30" s="64"/>
      <c r="BA30" s="64"/>
      <c r="BB30" s="64"/>
      <c r="BC30" s="39"/>
      <c r="BD30" s="64"/>
      <c r="BE30" s="39"/>
    </row>
    <row r="31" spans="1:57" ht="12.75" customHeight="1">
      <c r="A31" s="31">
        <v>24</v>
      </c>
      <c r="B31" s="18" t="s">
        <v>71</v>
      </c>
      <c r="C31" s="18">
        <v>6</v>
      </c>
      <c r="D31" s="18">
        <v>16</v>
      </c>
      <c r="E31" s="18">
        <v>13</v>
      </c>
      <c r="F31" s="18">
        <v>20</v>
      </c>
      <c r="G31" s="18">
        <v>18</v>
      </c>
      <c r="H31" s="18">
        <v>10</v>
      </c>
      <c r="I31" s="18">
        <v>10</v>
      </c>
      <c r="J31" s="18">
        <v>12</v>
      </c>
      <c r="K31" s="18">
        <v>5</v>
      </c>
      <c r="L31" s="18">
        <v>9</v>
      </c>
      <c r="M31" s="18">
        <v>25</v>
      </c>
      <c r="N31" s="18">
        <v>23</v>
      </c>
      <c r="O31" s="18">
        <v>18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"/>
      <c r="AA31" s="2"/>
      <c r="AB31" s="2"/>
      <c r="AC31" s="2"/>
      <c r="AD31" s="7"/>
      <c r="AE31" s="7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64"/>
      <c r="AZ31" s="64"/>
      <c r="BA31" s="64"/>
      <c r="BB31" s="64"/>
      <c r="BC31" s="39"/>
      <c r="BD31" s="64"/>
      <c r="BE31" s="39"/>
    </row>
    <row r="32" spans="1:57" ht="12.75" customHeight="1">
      <c r="A32" s="31">
        <v>25</v>
      </c>
      <c r="B32" s="18">
        <v>22</v>
      </c>
      <c r="C32" s="18">
        <v>13</v>
      </c>
      <c r="D32" s="18">
        <v>9</v>
      </c>
      <c r="E32" s="18">
        <v>7</v>
      </c>
      <c r="F32" s="18">
        <v>20</v>
      </c>
      <c r="G32" s="18">
        <v>14</v>
      </c>
      <c r="H32" s="18">
        <v>9</v>
      </c>
      <c r="I32" s="18">
        <v>9</v>
      </c>
      <c r="J32" s="18" t="s">
        <v>71</v>
      </c>
      <c r="K32" s="18">
        <v>18</v>
      </c>
      <c r="L32" s="18">
        <v>9</v>
      </c>
      <c r="M32" s="18">
        <v>9</v>
      </c>
      <c r="N32" s="18">
        <v>23</v>
      </c>
      <c r="O32" s="18">
        <v>23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"/>
      <c r="AA32" s="2"/>
      <c r="AB32" s="2"/>
      <c r="AC32" s="2"/>
      <c r="AD32" s="7"/>
      <c r="AE32" s="7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64"/>
      <c r="AZ32" s="64"/>
      <c r="BA32" s="64"/>
      <c r="BB32" s="64"/>
      <c r="BC32" s="39"/>
      <c r="BD32" s="64"/>
      <c r="BE32" s="39"/>
    </row>
    <row r="33" spans="1:57" ht="12.75" customHeight="1">
      <c r="A33" s="31">
        <v>26</v>
      </c>
      <c r="B33" s="18">
        <v>11</v>
      </c>
      <c r="C33" s="18">
        <v>9</v>
      </c>
      <c r="D33" s="18" t="s">
        <v>71</v>
      </c>
      <c r="E33" s="18" t="s">
        <v>71</v>
      </c>
      <c r="F33" s="18">
        <v>18</v>
      </c>
      <c r="G33" s="18">
        <v>17</v>
      </c>
      <c r="H33" s="18">
        <v>17</v>
      </c>
      <c r="I33" s="18">
        <v>6</v>
      </c>
      <c r="J33" s="18">
        <v>16</v>
      </c>
      <c r="K33" s="18">
        <v>12</v>
      </c>
      <c r="L33" s="18">
        <v>13</v>
      </c>
      <c r="M33" s="18">
        <v>9</v>
      </c>
      <c r="N33" s="18">
        <v>22</v>
      </c>
      <c r="O33" s="18">
        <v>19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"/>
      <c r="AA33" s="2"/>
      <c r="AB33" s="2"/>
      <c r="AC33" s="2"/>
      <c r="AD33" s="7"/>
      <c r="AE33" s="7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64"/>
      <c r="AZ33" s="64"/>
      <c r="BA33" s="64"/>
      <c r="BB33" s="64"/>
      <c r="BC33" s="39"/>
      <c r="BD33" s="64"/>
      <c r="BE33" s="39"/>
    </row>
    <row r="34" spans="1:57" ht="12.75" customHeight="1">
      <c r="A34" s="31">
        <v>27</v>
      </c>
      <c r="B34" s="18">
        <v>8</v>
      </c>
      <c r="C34" s="18">
        <v>11</v>
      </c>
      <c r="D34" s="18">
        <v>5</v>
      </c>
      <c r="E34" s="18">
        <v>9</v>
      </c>
      <c r="F34" s="18">
        <v>13</v>
      </c>
      <c r="G34" s="18">
        <v>8</v>
      </c>
      <c r="H34" s="18">
        <v>12</v>
      </c>
      <c r="I34" s="18" t="s">
        <v>71</v>
      </c>
      <c r="J34" s="18">
        <v>15</v>
      </c>
      <c r="K34" s="18">
        <v>6</v>
      </c>
      <c r="L34" s="18">
        <v>15</v>
      </c>
      <c r="M34" s="18">
        <v>12</v>
      </c>
      <c r="N34" s="18">
        <v>25</v>
      </c>
      <c r="O34" s="18">
        <v>25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"/>
      <c r="AA34" s="2"/>
      <c r="AB34" s="2"/>
      <c r="AC34" s="2"/>
      <c r="AD34" s="7"/>
      <c r="AE34" s="7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64"/>
      <c r="AZ34" s="64"/>
      <c r="BA34" s="64"/>
      <c r="BB34" s="64"/>
      <c r="BC34" s="39"/>
      <c r="BD34" s="64"/>
      <c r="BE34" s="39"/>
    </row>
    <row r="35" spans="1:57" ht="12.75" customHeight="1">
      <c r="A35" s="31">
        <v>28</v>
      </c>
      <c r="B35" s="18">
        <v>13</v>
      </c>
      <c r="C35" s="18">
        <v>20</v>
      </c>
      <c r="D35" s="18">
        <v>21</v>
      </c>
      <c r="E35" s="18">
        <v>18</v>
      </c>
      <c r="F35" s="18">
        <v>8</v>
      </c>
      <c r="G35" s="18">
        <v>13</v>
      </c>
      <c r="H35" s="18" t="s">
        <v>71</v>
      </c>
      <c r="I35" s="18" t="s">
        <v>71</v>
      </c>
      <c r="J35" s="18">
        <v>9</v>
      </c>
      <c r="K35" s="18">
        <v>8</v>
      </c>
      <c r="L35" s="18">
        <v>22</v>
      </c>
      <c r="M35" s="18">
        <v>28</v>
      </c>
      <c r="N35" s="18">
        <v>22</v>
      </c>
      <c r="O35" s="18">
        <v>16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"/>
      <c r="AA35" s="2"/>
      <c r="AB35" s="2"/>
      <c r="AC35" s="2"/>
      <c r="AD35" s="7"/>
      <c r="AE35" s="7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64"/>
      <c r="AZ35" s="64"/>
      <c r="BA35" s="64"/>
      <c r="BB35" s="64"/>
      <c r="BC35" s="39"/>
      <c r="BD35" s="64"/>
      <c r="BE35" s="39"/>
    </row>
    <row r="36" spans="1:57" ht="12.75" customHeight="1">
      <c r="A36" s="31">
        <v>29</v>
      </c>
      <c r="B36" s="18">
        <v>13</v>
      </c>
      <c r="C36" s="18">
        <v>26</v>
      </c>
      <c r="D36" s="18" t="s">
        <v>88</v>
      </c>
      <c r="E36" s="18" t="s">
        <v>88</v>
      </c>
      <c r="F36" s="18">
        <v>8</v>
      </c>
      <c r="G36" s="18">
        <v>8</v>
      </c>
      <c r="H36" s="18">
        <v>12</v>
      </c>
      <c r="I36" s="18" t="s">
        <v>71</v>
      </c>
      <c r="J36" s="18">
        <v>9</v>
      </c>
      <c r="K36" s="18">
        <v>1</v>
      </c>
      <c r="L36" s="18">
        <v>14</v>
      </c>
      <c r="M36" s="18">
        <v>15</v>
      </c>
      <c r="N36" s="18">
        <v>26</v>
      </c>
      <c r="O36" s="18">
        <v>19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2"/>
      <c r="AA36" s="2"/>
      <c r="AB36" s="2"/>
      <c r="AC36" s="2"/>
      <c r="AD36" s="7"/>
      <c r="AE36" s="7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64"/>
      <c r="AZ36" s="64"/>
      <c r="BA36" s="64"/>
      <c r="BB36" s="64"/>
      <c r="BC36" s="39"/>
      <c r="BD36" s="64"/>
      <c r="BE36" s="39"/>
    </row>
    <row r="37" spans="1:57" ht="12.75" customHeight="1">
      <c r="A37" s="31">
        <v>30</v>
      </c>
      <c r="B37" s="18">
        <v>17</v>
      </c>
      <c r="C37" s="18"/>
      <c r="D37" s="18" t="s">
        <v>88</v>
      </c>
      <c r="E37" s="18" t="s">
        <v>88</v>
      </c>
      <c r="F37" s="18">
        <v>11</v>
      </c>
      <c r="G37" s="18">
        <v>15</v>
      </c>
      <c r="H37" s="18">
        <v>7</v>
      </c>
      <c r="I37" s="18">
        <v>12</v>
      </c>
      <c r="J37" s="18">
        <v>16</v>
      </c>
      <c r="K37" s="18">
        <v>9</v>
      </c>
      <c r="L37" s="18">
        <v>6</v>
      </c>
      <c r="M37" s="18">
        <v>7</v>
      </c>
      <c r="N37" s="18">
        <v>23</v>
      </c>
      <c r="O37" s="18">
        <v>20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"/>
      <c r="AA37" s="2"/>
      <c r="AB37" s="2"/>
      <c r="AC37" s="2"/>
      <c r="AD37" s="7"/>
      <c r="AE37" s="7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64"/>
      <c r="BB37" s="64"/>
      <c r="BC37" s="64"/>
      <c r="BD37" s="64"/>
      <c r="BE37" s="39"/>
    </row>
    <row r="38" spans="1:57" ht="12.75" customHeight="1">
      <c r="A38" s="31">
        <v>31</v>
      </c>
      <c r="B38" s="18">
        <v>7</v>
      </c>
      <c r="C38" s="18"/>
      <c r="D38" s="18" t="s">
        <v>88</v>
      </c>
      <c r="E38" s="18" t="s">
        <v>88</v>
      </c>
      <c r="F38" s="18">
        <v>24</v>
      </c>
      <c r="G38" s="18">
        <v>15</v>
      </c>
      <c r="H38" s="18"/>
      <c r="I38" s="18"/>
      <c r="J38" s="18">
        <v>10</v>
      </c>
      <c r="K38" s="18">
        <v>17</v>
      </c>
      <c r="L38" s="18"/>
      <c r="M38" s="18"/>
      <c r="N38" s="18">
        <v>5</v>
      </c>
      <c r="O38" s="18" t="s">
        <v>71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"/>
      <c r="AA38" s="2"/>
      <c r="AB38" s="2"/>
      <c r="AC38" s="2"/>
      <c r="AD38" s="7"/>
      <c r="AE38" s="7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64"/>
      <c r="BB38" s="64"/>
      <c r="BC38" s="64"/>
      <c r="BD38" s="64"/>
      <c r="BE38" s="39"/>
    </row>
    <row r="39" spans="1:57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64"/>
      <c r="BB39" s="64"/>
      <c r="BC39" s="64"/>
      <c r="BD39" s="64"/>
      <c r="BE39" s="39"/>
    </row>
    <row r="40" spans="1:57" ht="12.75">
      <c r="A40" s="31" t="s">
        <v>16</v>
      </c>
      <c r="B40" s="31">
        <f aca="true" t="shared" si="3" ref="B40:Y40">COUNTIF(B8:B38,"&gt;42")</f>
        <v>0</v>
      </c>
      <c r="C40" s="31">
        <f t="shared" si="3"/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0</v>
      </c>
      <c r="T40" s="31">
        <f t="shared" si="3"/>
        <v>0</v>
      </c>
      <c r="U40" s="31">
        <f t="shared" si="3"/>
        <v>0</v>
      </c>
      <c r="V40" s="31">
        <f t="shared" si="3"/>
        <v>0</v>
      </c>
      <c r="W40" s="31">
        <f t="shared" si="3"/>
        <v>0</v>
      </c>
      <c r="X40" s="31">
        <f t="shared" si="3"/>
        <v>0</v>
      </c>
      <c r="Y40" s="31">
        <f t="shared" si="3"/>
        <v>0</v>
      </c>
      <c r="Z40" s="35"/>
      <c r="AA40" s="35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64"/>
      <c r="BB40" s="64"/>
      <c r="BC40" s="64"/>
      <c r="BD40" s="64"/>
      <c r="BE40" s="39"/>
    </row>
    <row r="41" spans="1:57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31</v>
      </c>
      <c r="C41" s="12">
        <f aca="true" t="shared" si="4" ref="C41:Y41">COUNTA(C8:C38)-COUNTIF(C8:C38,"x")-COUNTIF(C8:C38,"DF")-COUNTIF(C8:C38,"AE")-COUNTIF(C8:C38,"AQ")-COUNTIF(C8:C38,"FF")-COUNTIF(C8:C38,"PP")-COUNTIF(C8:C38,"PO")-COUNTIF(C8:C38,"O")</f>
        <v>28</v>
      </c>
      <c r="D41" s="12">
        <f t="shared" si="4"/>
        <v>28</v>
      </c>
      <c r="E41" s="12">
        <f t="shared" si="4"/>
        <v>28</v>
      </c>
      <c r="F41" s="12">
        <f t="shared" si="4"/>
        <v>31</v>
      </c>
      <c r="G41" s="12">
        <f t="shared" si="4"/>
        <v>30</v>
      </c>
      <c r="H41" s="12">
        <f t="shared" si="4"/>
        <v>30</v>
      </c>
      <c r="I41" s="12">
        <f t="shared" si="4"/>
        <v>29</v>
      </c>
      <c r="J41" s="12">
        <f t="shared" si="4"/>
        <v>31</v>
      </c>
      <c r="K41" s="12">
        <f t="shared" si="4"/>
        <v>31</v>
      </c>
      <c r="L41" s="12">
        <f t="shared" si="4"/>
        <v>26</v>
      </c>
      <c r="M41" s="12">
        <f t="shared" si="4"/>
        <v>30</v>
      </c>
      <c r="N41" s="12">
        <f t="shared" si="4"/>
        <v>29</v>
      </c>
      <c r="O41" s="12">
        <f t="shared" si="4"/>
        <v>25</v>
      </c>
      <c r="P41" s="12">
        <f t="shared" si="4"/>
        <v>20</v>
      </c>
      <c r="Q41" s="12">
        <f t="shared" si="4"/>
        <v>20</v>
      </c>
      <c r="R41" s="12">
        <f t="shared" si="4"/>
        <v>0</v>
      </c>
      <c r="S41" s="12">
        <f t="shared" si="4"/>
        <v>0</v>
      </c>
      <c r="T41" s="12">
        <f t="shared" si="4"/>
        <v>0</v>
      </c>
      <c r="U41" s="12">
        <f t="shared" si="4"/>
        <v>0</v>
      </c>
      <c r="V41" s="12">
        <f t="shared" si="4"/>
        <v>0</v>
      </c>
      <c r="W41" s="12">
        <f t="shared" si="4"/>
        <v>0</v>
      </c>
      <c r="X41" s="12">
        <f t="shared" si="4"/>
        <v>0</v>
      </c>
      <c r="Y41" s="12">
        <f t="shared" si="4"/>
        <v>0</v>
      </c>
      <c r="Z41" s="35"/>
      <c r="AA41" s="36">
        <f>SUM(B41:Y41)</f>
        <v>447</v>
      </c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64"/>
      <c r="BB41" s="64"/>
      <c r="BC41" s="64"/>
      <c r="BD41" s="64"/>
      <c r="BE41" s="39"/>
    </row>
    <row r="44" ht="12.75">
      <c r="A44" s="34" t="s">
        <v>36</v>
      </c>
    </row>
  </sheetData>
  <sheetProtection password="CC53" sheet="1" objects="1" scenarios="1"/>
  <conditionalFormatting sqref="AG4:AX4 BE9 BC4 AE3 B6:Y6">
    <cfRule type="cellIs" priority="1" dxfId="15" operator="equal" stopIfTrue="1">
      <formula>0</formula>
    </cfRule>
  </conditionalFormatting>
  <conditionalFormatting sqref="BC5 BE10 AE4">
    <cfRule type="cellIs" priority="2" dxfId="18" operator="between" stopIfTrue="1">
      <formula>29</formula>
      <formula>200</formula>
    </cfRule>
    <cfRule type="cellIs" priority="3" dxfId="0" operator="between" stopIfTrue="1">
      <formula>20</formula>
      <formula>29</formula>
    </cfRule>
  </conditionalFormatting>
  <conditionalFormatting sqref="B40:Y40">
    <cfRule type="cellIs" priority="4" dxfId="1" operator="equal" stopIfTrue="1">
      <formula>0</formula>
    </cfRule>
    <cfRule type="cellIs" priority="5" dxfId="0" operator="greaterThan" stopIfTrue="1">
      <formula>0</formula>
    </cfRule>
  </conditionalFormatting>
  <conditionalFormatting sqref="BD8 BA2 AZ2:AZ3 BB3 AB4 AA4:AA5 AC5">
    <cfRule type="cellIs" priority="6" dxfId="0" operator="greaterThan" stopIfTrue="1">
      <formula>0</formula>
    </cfRule>
  </conditionalFormatting>
  <conditionalFormatting sqref="BD10 BB5 AC7">
    <cfRule type="cellIs" priority="7" dxfId="0" operator="greaterThan" stopIfTrue="1">
      <formula>29</formula>
    </cfRule>
  </conditionalFormatting>
  <conditionalFormatting sqref="BC3 BE8 AD5">
    <cfRule type="cellIs" priority="8" dxfId="0" operator="greaterThan" stopIfTrue="1">
      <formula>42</formula>
    </cfRule>
    <cfRule type="cellIs" priority="9" dxfId="1" operator="equal" stopIfTrue="1">
      <formula>0</formula>
    </cfRule>
  </conditionalFormatting>
  <conditionalFormatting sqref="BE7 BC2 AD4">
    <cfRule type="cellIs" priority="10" dxfId="3" operator="greaterThan" stopIfTrue="1">
      <formula>42</formula>
    </cfRule>
  </conditionalFormatting>
  <conditionalFormatting sqref="AZ1 AA3">
    <cfRule type="expression" priority="11" dxfId="0" stopIfTrue="1">
      <formula>$AA$4&gt;0</formula>
    </cfRule>
  </conditionalFormatting>
  <conditionalFormatting sqref="BD7 BB2 AC4">
    <cfRule type="expression" priority="12" dxfId="0" stopIfTrue="1">
      <formula>$AC$5&gt;0</formula>
    </cfRule>
  </conditionalFormatting>
  <conditionalFormatting sqref="BA1 AB3">
    <cfRule type="expression" priority="13" dxfId="0" stopIfTrue="1">
      <formula>$AB$4&gt;0</formula>
    </cfRule>
  </conditionalFormatting>
  <conditionalFormatting sqref="AF37:AZ41 AC39:AE41 AG3:AX3 AF6:AX36 B8:Y38 B5:Y5">
    <cfRule type="cellIs" priority="14" dxfId="0" operator="between" stopIfTrue="1">
      <formula>42</formula>
      <formula>1000</formula>
    </cfRule>
  </conditionalFormatting>
  <conditionalFormatting sqref="B2:Y2 AA2:AX2 B4:Y4">
    <cfRule type="cellIs" priority="15" dxfId="0" operator="between" stopIfTrue="1">
      <formula>20</formula>
      <formula>29</formula>
    </cfRule>
    <cfRule type="cellIs" priority="16" dxfId="6" operator="between" stopIfTrue="1">
      <formula>29</formula>
      <formula>200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8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0.7109375" style="9" customWidth="1"/>
    <col min="2" max="13" width="7.7109375" style="7" customWidth="1"/>
    <col min="14" max="14" width="3.7109375" style="7" customWidth="1"/>
    <col min="15" max="15" width="9.140625" style="7" customWidth="1"/>
    <col min="16" max="17" width="9.28125" style="7" bestFit="1" customWidth="1"/>
    <col min="18" max="18" width="24.28125" style="7" bestFit="1" customWidth="1"/>
    <col min="19" max="16384" width="9.140625" style="7" customWidth="1"/>
  </cols>
  <sheetData>
    <row r="1" spans="1:17" ht="15.75" customHeight="1">
      <c r="A1" s="42" t="s">
        <v>232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4.25" customHeight="1">
      <c r="A3" s="19" t="s">
        <v>0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"/>
      <c r="O3" s="28" t="s">
        <v>81</v>
      </c>
      <c r="P3" s="28" t="s">
        <v>82</v>
      </c>
      <c r="Q3" s="63"/>
      <c r="R3" s="23" t="s">
        <v>19</v>
      </c>
    </row>
    <row r="4" spans="1:18" ht="14.25" customHeight="1">
      <c r="A4" s="16" t="s">
        <v>1</v>
      </c>
      <c r="B4" s="5">
        <f>IF(ISERROR(AVERAGE(B7:B37)),"",AVERAGE(B7:B37))</f>
      </c>
      <c r="C4" s="5">
        <f aca="true" t="shared" si="0" ref="C4:M4">IF(ISERROR(AVERAGE(C7:C37)),"",AVERAGE(C7:C37))</f>
      </c>
      <c r="D4" s="5">
        <f t="shared" si="0"/>
      </c>
      <c r="E4" s="5">
        <f t="shared" si="0"/>
      </c>
      <c r="F4" s="5">
        <f t="shared" si="0"/>
      </c>
      <c r="G4" s="5">
        <f t="shared" si="0"/>
      </c>
      <c r="H4" s="5">
        <f t="shared" si="0"/>
      </c>
      <c r="I4" s="5">
        <f t="shared" si="0"/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"/>
      <c r="O4" s="28">
        <f>COUNTIF(B4:M4,"&gt;20")</f>
        <v>0</v>
      </c>
      <c r="P4" s="28">
        <f>COUNTIF(B4:M4,"&gt;29")</f>
        <v>0</v>
      </c>
      <c r="Q4" s="28" t="s">
        <v>83</v>
      </c>
      <c r="R4" s="26">
        <f>IF(ISERROR(AVERAGE(B7:M37)),"",AVERAGE(B7:M37))</f>
      </c>
    </row>
    <row r="5" spans="1:18" ht="14.25" customHeight="1">
      <c r="A5" s="16" t="s">
        <v>2</v>
      </c>
      <c r="B5" s="5">
        <f>MAX(B7:B37)</f>
        <v>0</v>
      </c>
      <c r="C5" s="5">
        <f aca="true" t="shared" si="1" ref="C5:M5">MAX(C7:C37)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"/>
      <c r="O5" s="62"/>
      <c r="P5" s="29"/>
      <c r="Q5" s="28">
        <f>SUM(B39:M39)</f>
        <v>0</v>
      </c>
      <c r="R5" s="51"/>
    </row>
    <row r="6" spans="1:18" ht="14.25" customHeight="1">
      <c r="A6" s="17" t="s">
        <v>3</v>
      </c>
      <c r="B6" s="6">
        <f>MIN(B7:B37)</f>
        <v>0</v>
      </c>
      <c r="C6" s="6">
        <f aca="true" t="shared" si="2" ref="C6:M6">MIN(C7:C37)</f>
        <v>0</v>
      </c>
      <c r="D6" s="6">
        <f t="shared" si="2"/>
        <v>0</v>
      </c>
      <c r="E6" s="6">
        <f t="shared" si="2"/>
        <v>0</v>
      </c>
      <c r="F6" s="6">
        <f t="shared" si="2"/>
        <v>0</v>
      </c>
      <c r="G6" s="6">
        <f t="shared" si="2"/>
        <v>0</v>
      </c>
      <c r="H6" s="6">
        <f t="shared" si="2"/>
        <v>0</v>
      </c>
      <c r="I6" s="6">
        <f t="shared" si="2"/>
        <v>0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"/>
      <c r="O6" s="29"/>
      <c r="P6" s="29"/>
      <c r="Q6" s="29"/>
      <c r="R6" s="26" t="s">
        <v>20</v>
      </c>
    </row>
    <row r="7" spans="1:18" ht="12.75">
      <c r="A7" s="14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2"/>
      <c r="O7" s="29"/>
      <c r="P7" s="29"/>
      <c r="Q7" s="54"/>
      <c r="R7" s="66">
        <f>IF(ISERROR(AVERAGE(B4:M4)),"",AVERAGE(B4:M4))</f>
      </c>
    </row>
    <row r="8" spans="1:17" ht="12.75">
      <c r="A8" s="14">
        <v>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2"/>
      <c r="O8" s="22"/>
      <c r="P8" s="2"/>
      <c r="Q8" s="2"/>
    </row>
    <row r="9" spans="1:18" ht="12.75">
      <c r="A9" s="14">
        <v>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2"/>
      <c r="O9" s="22"/>
      <c r="P9" s="2"/>
      <c r="Q9" s="2"/>
      <c r="R9" s="80" t="s">
        <v>137</v>
      </c>
    </row>
    <row r="10" spans="1:18" ht="12.75">
      <c r="A10" s="14">
        <v>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2"/>
      <c r="O10" s="22"/>
      <c r="P10" s="2"/>
      <c r="Q10" s="2"/>
      <c r="R10" s="73">
        <f>COUNTIF(B4:M4,"&gt;0")</f>
        <v>0</v>
      </c>
    </row>
    <row r="11" spans="1:17" ht="12.75">
      <c r="A11" s="14">
        <v>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2"/>
      <c r="O11" s="22"/>
      <c r="P11" s="2"/>
      <c r="Q11" s="2"/>
    </row>
    <row r="12" spans="1:17" ht="12.75">
      <c r="A12" s="14">
        <v>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2"/>
      <c r="O12" s="22"/>
      <c r="P12" s="2"/>
      <c r="Q12" s="2"/>
    </row>
    <row r="13" spans="1:17" ht="12.75">
      <c r="A13" s="14">
        <v>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2"/>
      <c r="O13" s="22"/>
      <c r="P13" s="2"/>
      <c r="Q13" s="2"/>
    </row>
    <row r="14" spans="1:17" ht="12.75">
      <c r="A14" s="14">
        <v>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2"/>
      <c r="O14" s="22"/>
      <c r="P14" s="2"/>
      <c r="Q14" s="2"/>
    </row>
    <row r="15" spans="1:17" ht="12.75">
      <c r="A15" s="14">
        <v>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2"/>
      <c r="O15" s="22"/>
      <c r="P15" s="2"/>
      <c r="Q15" s="2"/>
    </row>
    <row r="16" spans="1:17" ht="12.75">
      <c r="A16" s="14">
        <v>10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2"/>
      <c r="O16" s="22"/>
      <c r="P16" s="2"/>
      <c r="Q16" s="2"/>
    </row>
    <row r="17" spans="1:17" ht="12.75">
      <c r="A17" s="14">
        <v>11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"/>
      <c r="O17" s="22"/>
      <c r="P17" s="2"/>
      <c r="Q17" s="2"/>
    </row>
    <row r="18" spans="1:17" ht="12.75">
      <c r="A18" s="14">
        <v>12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2"/>
      <c r="O18" s="22"/>
      <c r="P18" s="2"/>
      <c r="Q18" s="2"/>
    </row>
    <row r="19" spans="1:17" ht="12.75">
      <c r="A19" s="14">
        <v>13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2"/>
      <c r="O19" s="22"/>
      <c r="P19" s="2"/>
      <c r="Q19" s="2"/>
    </row>
    <row r="20" spans="1:17" ht="12.75">
      <c r="A20" s="14">
        <v>14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2"/>
      <c r="O20" s="22"/>
      <c r="P20" s="2"/>
      <c r="Q20" s="2"/>
    </row>
    <row r="21" spans="1:17" ht="12.75">
      <c r="A21" s="14">
        <v>15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2"/>
      <c r="O21" s="22"/>
      <c r="P21" s="2"/>
      <c r="Q21" s="2"/>
    </row>
    <row r="22" spans="1:17" ht="12.75">
      <c r="A22" s="14">
        <v>16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2"/>
      <c r="O22" s="22"/>
      <c r="P22" s="2"/>
      <c r="Q22" s="2"/>
    </row>
    <row r="23" spans="1:17" ht="12.75">
      <c r="A23" s="14">
        <v>17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2"/>
      <c r="O23" s="22"/>
      <c r="P23" s="2"/>
      <c r="Q23" s="2"/>
    </row>
    <row r="24" spans="1:17" ht="12.75">
      <c r="A24" s="14">
        <v>18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2"/>
      <c r="O24" s="22"/>
      <c r="P24" s="2"/>
      <c r="Q24" s="2"/>
    </row>
    <row r="25" spans="1:17" ht="12.75">
      <c r="A25" s="14">
        <v>19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2"/>
      <c r="O25" s="22"/>
      <c r="P25" s="2"/>
      <c r="Q25" s="2"/>
    </row>
    <row r="26" spans="1:17" ht="12.75">
      <c r="A26" s="14">
        <v>20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2"/>
      <c r="O26" s="22"/>
      <c r="P26" s="2"/>
      <c r="Q26" s="2"/>
    </row>
    <row r="27" spans="1:17" ht="12.75">
      <c r="A27" s="14">
        <v>21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2"/>
      <c r="O27" s="22"/>
      <c r="P27" s="2"/>
      <c r="Q27" s="2"/>
    </row>
    <row r="28" spans="1:17" ht="12.75">
      <c r="A28" s="14">
        <v>22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2"/>
      <c r="O28" s="22"/>
      <c r="P28" s="2"/>
      <c r="Q28" s="2"/>
    </row>
    <row r="29" spans="1:17" ht="12.75">
      <c r="A29" s="14">
        <v>23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2"/>
      <c r="O29" s="22"/>
      <c r="P29" s="2"/>
      <c r="Q29" s="2"/>
    </row>
    <row r="30" spans="1:17" ht="12.75">
      <c r="A30" s="14">
        <v>24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2"/>
      <c r="O30" s="22"/>
      <c r="P30" s="2"/>
      <c r="Q30" s="2"/>
    </row>
    <row r="31" spans="1:17" ht="12.75">
      <c r="A31" s="14">
        <v>25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2"/>
      <c r="O31" s="22"/>
      <c r="P31" s="2"/>
      <c r="Q31" s="2"/>
    </row>
    <row r="32" spans="1:17" ht="12.75">
      <c r="A32" s="14">
        <v>26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2"/>
      <c r="O32" s="22"/>
      <c r="P32" s="2"/>
      <c r="Q32" s="2"/>
    </row>
    <row r="33" spans="1:17" ht="12.75">
      <c r="A33" s="14">
        <v>27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2"/>
      <c r="O33" s="22"/>
      <c r="P33" s="2"/>
      <c r="Q33" s="2"/>
    </row>
    <row r="34" spans="1:17" ht="12.75">
      <c r="A34" s="14">
        <v>28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2"/>
      <c r="O34" s="22"/>
      <c r="P34" s="2"/>
      <c r="Q34" s="2"/>
    </row>
    <row r="35" spans="1:17" ht="12.75">
      <c r="A35" s="14">
        <v>29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2"/>
      <c r="O35" s="22"/>
      <c r="P35" s="2"/>
      <c r="Q35" s="2"/>
    </row>
    <row r="36" spans="1:17" ht="12.75">
      <c r="A36" s="14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2"/>
      <c r="O36" s="22"/>
      <c r="P36" s="2"/>
      <c r="Q36" s="2"/>
    </row>
    <row r="37" spans="1:17" ht="12.75">
      <c r="A37" s="14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2"/>
      <c r="O37" s="22"/>
      <c r="P37" s="2"/>
      <c r="Q37" s="2"/>
    </row>
    <row r="38" spans="1:17" ht="12.75">
      <c r="A38" s="24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2"/>
      <c r="O38" s="22"/>
      <c r="P38" s="2"/>
      <c r="Q38" s="2"/>
    </row>
    <row r="39" spans="1:17" ht="12.75">
      <c r="A39" s="13" t="s">
        <v>16</v>
      </c>
      <c r="B39" s="1">
        <f>COUNTIF(B7:B37,"&gt;42")</f>
        <v>0</v>
      </c>
      <c r="C39" s="1">
        <f aca="true" t="shared" si="3" ref="C39:M39">COUNTIF(C7:C37,"&gt;42")</f>
        <v>0</v>
      </c>
      <c r="D39" s="1">
        <f t="shared" si="3"/>
        <v>0</v>
      </c>
      <c r="E39" s="1">
        <f t="shared" si="3"/>
        <v>0</v>
      </c>
      <c r="F39" s="1">
        <f t="shared" si="3"/>
        <v>0</v>
      </c>
      <c r="G39" s="1">
        <f t="shared" si="3"/>
        <v>0</v>
      </c>
      <c r="H39" s="1">
        <f t="shared" si="3"/>
        <v>0</v>
      </c>
      <c r="I39" s="1">
        <f t="shared" si="3"/>
        <v>0</v>
      </c>
      <c r="J39" s="1">
        <f t="shared" si="3"/>
        <v>0</v>
      </c>
      <c r="K39" s="1">
        <f t="shared" si="3"/>
        <v>0</v>
      </c>
      <c r="L39" s="1">
        <f t="shared" si="3"/>
        <v>0</v>
      </c>
      <c r="M39" s="1">
        <f t="shared" si="3"/>
        <v>0</v>
      </c>
      <c r="N39" s="2"/>
      <c r="O39" s="2"/>
      <c r="P39" s="2"/>
      <c r="Q39" s="2"/>
    </row>
    <row r="40" spans="1:15" ht="12.75">
      <c r="A40" s="13" t="s">
        <v>74</v>
      </c>
      <c r="B40" s="12">
        <f>COUNTA(B7:B37)-COUNTIF(B7:B37,"x")-COUNTIF(B7:B37,"DF")-COUNTIF(B7:B37,"AE")-COUNTIF(B7:B37,"AQ")-COUNTIF(B7:B37,"FF")-COUNTIF(B7:B37,"PP")-COUNTIF(B7:B37,"PO")-COUNTIF(B7:B37,"O")</f>
        <v>0</v>
      </c>
      <c r="C40" s="12">
        <f aca="true" t="shared" si="4" ref="C40:M40">COUNTA(C7:C37)-COUNTIF(C7:C37,"x")-COUNTIF(C7:C37,"DF")-COUNTIF(C7:C37,"AE")-COUNTIF(C7:C37,"AQ")-COUNTIF(C7:C37,"FF")-COUNTIF(C7:C37,"PP")-COUNTIF(C7:C37,"PO")-COUNTIF(C7:C37,"O")</f>
        <v>0</v>
      </c>
      <c r="D40" s="12">
        <f t="shared" si="4"/>
        <v>0</v>
      </c>
      <c r="E40" s="12">
        <f t="shared" si="4"/>
        <v>0</v>
      </c>
      <c r="F40" s="12">
        <f t="shared" si="4"/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0</v>
      </c>
      <c r="L40" s="12">
        <f t="shared" si="4"/>
        <v>0</v>
      </c>
      <c r="M40" s="12">
        <f t="shared" si="4"/>
        <v>0</v>
      </c>
      <c r="N40" s="2"/>
      <c r="O40" s="12">
        <f>SUM(B40:M40)</f>
        <v>0</v>
      </c>
    </row>
    <row r="41" ht="12.75">
      <c r="O41" s="8"/>
    </row>
    <row r="42" spans="1:15" ht="12.75">
      <c r="A42" s="9" t="s">
        <v>36</v>
      </c>
      <c r="O42" s="8"/>
    </row>
    <row r="43" ht="12.75">
      <c r="O43" s="8"/>
    </row>
    <row r="44" ht="12.75">
      <c r="O44" s="8"/>
    </row>
    <row r="45" ht="12.75">
      <c r="O45" s="8"/>
    </row>
    <row r="46" ht="12.75">
      <c r="O46" s="8"/>
    </row>
    <row r="47" ht="12.75">
      <c r="O47" s="8"/>
    </row>
    <row r="48" ht="12.75">
      <c r="O48" s="8"/>
    </row>
    <row r="49" ht="12.75">
      <c r="O49" s="8"/>
    </row>
    <row r="50" ht="12.75">
      <c r="O50" s="8"/>
    </row>
    <row r="51" ht="12.75">
      <c r="O51" s="8"/>
    </row>
    <row r="52" ht="12.75">
      <c r="O52" s="8"/>
    </row>
    <row r="53" ht="12.75">
      <c r="O53" s="8"/>
    </row>
    <row r="54" ht="12.75">
      <c r="O54" s="8"/>
    </row>
    <row r="55" ht="12.75">
      <c r="O55" s="8"/>
    </row>
    <row r="56" ht="12.75">
      <c r="O56" s="8"/>
    </row>
    <row r="57" ht="12.75">
      <c r="O57" s="8"/>
    </row>
    <row r="58" ht="12.75">
      <c r="O58" s="8"/>
    </row>
    <row r="59" ht="12.75">
      <c r="O59" s="8"/>
    </row>
    <row r="60" ht="12.75">
      <c r="O60" s="8"/>
    </row>
    <row r="61" ht="12.75">
      <c r="O61" s="8"/>
    </row>
    <row r="62" ht="12.75">
      <c r="O62" s="8"/>
    </row>
    <row r="63" ht="12.75">
      <c r="O63" s="8"/>
    </row>
    <row r="64" ht="12.75">
      <c r="O64" s="8"/>
    </row>
    <row r="65" ht="12.75">
      <c r="O65" s="8"/>
    </row>
    <row r="66" ht="12.75">
      <c r="O66" s="8"/>
    </row>
    <row r="67" ht="12.75">
      <c r="O67" s="8"/>
    </row>
    <row r="68" ht="12.75">
      <c r="O68" s="8"/>
    </row>
  </sheetData>
  <sheetProtection/>
  <conditionalFormatting sqref="O4:O5 Q5">
    <cfRule type="cellIs" priority="1" dxfId="0" operator="greaterThan" stopIfTrue="1">
      <formula>0</formula>
    </cfRule>
  </conditionalFormatting>
  <conditionalFormatting sqref="Q7">
    <cfRule type="cellIs" priority="2" dxfId="0" operator="greaterThan" stopIfTrue="1">
      <formula>29</formula>
    </cfRule>
  </conditionalFormatting>
  <conditionalFormatting sqref="B39:M39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B5:M5 R5">
    <cfRule type="cellIs" priority="5" dxfId="0" operator="greaterThan" stopIfTrue="1">
      <formula>42</formula>
    </cfRule>
    <cfRule type="cellIs" priority="6" dxfId="1" operator="equal" stopIfTrue="1">
      <formula>0</formula>
    </cfRule>
  </conditionalFormatting>
  <conditionalFormatting sqref="B6:M6 R6">
    <cfRule type="cellIs" priority="7" dxfId="15" operator="equal" stopIfTrue="1">
      <formula>0</formula>
    </cfRule>
  </conditionalFormatting>
  <conditionalFormatting sqref="B4:M4">
    <cfRule type="cellIs" priority="8" dxfId="6" operator="greaterThan" stopIfTrue="1">
      <formula>29</formula>
    </cfRule>
    <cfRule type="cellIs" priority="9" dxfId="0" operator="between" stopIfTrue="1">
      <formula>20</formula>
      <formula>29</formula>
    </cfRule>
  </conditionalFormatting>
  <conditionalFormatting sqref="O3">
    <cfRule type="expression" priority="10" dxfId="0" stopIfTrue="1">
      <formula>$O$4&gt;0</formula>
    </cfRule>
  </conditionalFormatting>
  <conditionalFormatting sqref="P3:P4">
    <cfRule type="expression" priority="11" dxfId="0" stopIfTrue="1">
      <formula>$P$4&gt;0</formula>
    </cfRule>
  </conditionalFormatting>
  <conditionalFormatting sqref="Q4">
    <cfRule type="expression" priority="12" dxfId="0" stopIfTrue="1">
      <formula>$Q$5&gt;0</formula>
    </cfRule>
  </conditionalFormatting>
  <conditionalFormatting sqref="R7">
    <cfRule type="cellIs" priority="13" dxfId="18" operator="greaterThan" stopIfTrue="1">
      <formula>29</formula>
    </cfRule>
    <cfRule type="cellIs" priority="14" dxfId="0" operator="between" stopIfTrue="1">
      <formula>20</formula>
      <formula>29</formula>
    </cfRule>
  </conditionalFormatting>
  <conditionalFormatting sqref="R4">
    <cfRule type="cellIs" priority="15" dxfId="3" operator="greaterThan" stopIfTrue="1">
      <formula>42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selection activeCell="E8" sqref="E8:I38"/>
    </sheetView>
  </sheetViews>
  <sheetFormatPr defaultColWidth="9.140625" defaultRowHeight="12.75"/>
  <cols>
    <col min="1" max="1" width="20.7109375" style="7" customWidth="1"/>
    <col min="2" max="13" width="7.7109375" style="7" customWidth="1"/>
    <col min="14" max="14" width="3.7109375" style="7" customWidth="1"/>
    <col min="15" max="15" width="9.140625" style="7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7" ht="15.75" customHeight="1">
      <c r="A1" s="42" t="s">
        <v>155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4.25" customHeight="1">
      <c r="A3" s="10" t="s">
        <v>0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10.296296296296296</v>
      </c>
      <c r="C4" s="5">
        <f t="shared" si="0"/>
        <v>11.333333333333334</v>
      </c>
      <c r="D4" s="5">
        <f t="shared" si="0"/>
        <v>9.296296296296296</v>
      </c>
      <c r="E4" s="5">
        <f t="shared" si="0"/>
        <v>9.357142857142858</v>
      </c>
      <c r="F4" s="5">
        <f t="shared" si="0"/>
        <v>7.888888888888889</v>
      </c>
      <c r="G4" s="5">
        <f t="shared" si="0"/>
        <v>10</v>
      </c>
      <c r="H4" s="5">
        <f t="shared" si="0"/>
        <v>12.275862068965518</v>
      </c>
      <c r="I4" s="5">
        <f t="shared" si="0"/>
        <v>8.277777777777779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9.90547263681592</v>
      </c>
      <c r="S4" s="5">
        <f>IF(ISERROR(AVERAGE(B4:M4)),"",AVERAGE(B4:M4))</f>
        <v>9.84069968983762</v>
      </c>
    </row>
    <row r="5" spans="1:19" ht="14.25" customHeight="1">
      <c r="A5" s="16" t="s">
        <v>2</v>
      </c>
      <c r="B5" s="5">
        <f aca="true" t="shared" si="1" ref="B5:M5">MAX(B8:B38)</f>
        <v>21</v>
      </c>
      <c r="C5" s="5">
        <f t="shared" si="1"/>
        <v>16</v>
      </c>
      <c r="D5" s="5">
        <f t="shared" si="1"/>
        <v>17</v>
      </c>
      <c r="E5" s="5">
        <f t="shared" si="1"/>
        <v>16</v>
      </c>
      <c r="F5" s="5">
        <f t="shared" si="1"/>
        <v>12</v>
      </c>
      <c r="G5" s="5">
        <f t="shared" si="1"/>
        <v>19</v>
      </c>
      <c r="H5" s="5">
        <f t="shared" si="1"/>
        <v>25</v>
      </c>
      <c r="I5" s="5">
        <f t="shared" si="1"/>
        <v>15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7</v>
      </c>
      <c r="C6" s="6">
        <f t="shared" si="2"/>
        <v>7</v>
      </c>
      <c r="D6" s="6">
        <f t="shared" si="2"/>
        <v>5</v>
      </c>
      <c r="E6" s="6">
        <f t="shared" si="2"/>
        <v>5</v>
      </c>
      <c r="F6" s="6">
        <f t="shared" si="2"/>
        <v>5</v>
      </c>
      <c r="G6" s="6">
        <f t="shared" si="2"/>
        <v>5</v>
      </c>
      <c r="H6" s="6">
        <f t="shared" si="2"/>
        <v>5</v>
      </c>
      <c r="I6" s="6">
        <f t="shared" si="2"/>
        <v>5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8</v>
      </c>
      <c r="S7" s="34"/>
    </row>
    <row r="8" spans="1:18" ht="12.75">
      <c r="A8" s="1">
        <v>1</v>
      </c>
      <c r="B8" s="18">
        <v>21</v>
      </c>
      <c r="C8" s="18">
        <v>9</v>
      </c>
      <c r="D8" s="68">
        <v>14</v>
      </c>
      <c r="E8" s="68">
        <v>10</v>
      </c>
      <c r="F8" s="68" t="s">
        <v>71</v>
      </c>
      <c r="G8" s="69" t="s">
        <v>71</v>
      </c>
      <c r="H8" s="69" t="s">
        <v>71</v>
      </c>
      <c r="I8" s="103">
        <v>5</v>
      </c>
      <c r="J8" s="69"/>
      <c r="K8" s="69"/>
      <c r="L8" s="69"/>
      <c r="M8" s="67"/>
      <c r="N8" s="2"/>
      <c r="O8" s="29"/>
      <c r="P8" s="64"/>
      <c r="Q8" s="64"/>
      <c r="R8" s="39"/>
    </row>
    <row r="9" spans="1:17" ht="12.75">
      <c r="A9" s="1">
        <v>2</v>
      </c>
      <c r="B9" s="18">
        <v>9</v>
      </c>
      <c r="C9" s="18">
        <v>8</v>
      </c>
      <c r="D9" s="68">
        <v>17</v>
      </c>
      <c r="E9" s="68">
        <v>14</v>
      </c>
      <c r="F9" s="68">
        <v>6</v>
      </c>
      <c r="G9" s="69">
        <v>14</v>
      </c>
      <c r="H9" s="69">
        <v>9</v>
      </c>
      <c r="I9" s="103" t="s">
        <v>71</v>
      </c>
      <c r="J9" s="18"/>
      <c r="K9" s="69"/>
      <c r="L9" s="69"/>
      <c r="M9" s="67"/>
      <c r="N9" s="2"/>
      <c r="O9" s="64"/>
      <c r="P9" s="64"/>
      <c r="Q9" s="61"/>
    </row>
    <row r="10" spans="1:17" ht="12.75">
      <c r="A10" s="1">
        <v>3</v>
      </c>
      <c r="B10" s="18">
        <v>17</v>
      </c>
      <c r="C10" s="18">
        <v>11</v>
      </c>
      <c r="D10" s="68">
        <v>14</v>
      </c>
      <c r="E10" s="18">
        <v>6</v>
      </c>
      <c r="F10" s="68">
        <v>11</v>
      </c>
      <c r="G10" s="69" t="s">
        <v>78</v>
      </c>
      <c r="H10" s="69">
        <v>11</v>
      </c>
      <c r="I10" s="103">
        <v>5</v>
      </c>
      <c r="J10" s="69"/>
      <c r="K10" s="69"/>
      <c r="L10" s="69"/>
      <c r="M10" s="67"/>
      <c r="N10" s="2"/>
      <c r="O10" s="64"/>
      <c r="P10" s="64"/>
      <c r="Q10" s="61"/>
    </row>
    <row r="11" spans="1:18" ht="12.75">
      <c r="A11" s="1">
        <v>4</v>
      </c>
      <c r="B11" s="18">
        <v>10</v>
      </c>
      <c r="C11" s="18">
        <v>12</v>
      </c>
      <c r="D11" s="68">
        <v>9</v>
      </c>
      <c r="E11" s="68">
        <v>12</v>
      </c>
      <c r="F11" s="68">
        <v>5</v>
      </c>
      <c r="G11" s="69">
        <v>6</v>
      </c>
      <c r="H11" s="69">
        <v>6</v>
      </c>
      <c r="I11" s="103">
        <v>6</v>
      </c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>
      <c r="A12" s="1">
        <v>5</v>
      </c>
      <c r="B12" s="18">
        <v>7</v>
      </c>
      <c r="C12" s="18">
        <v>7</v>
      </c>
      <c r="D12" s="68">
        <v>9</v>
      </c>
      <c r="E12" s="68">
        <v>5</v>
      </c>
      <c r="F12" s="68">
        <v>5</v>
      </c>
      <c r="G12" s="69">
        <v>7</v>
      </c>
      <c r="H12" s="69">
        <v>5</v>
      </c>
      <c r="I12" s="103" t="s">
        <v>71</v>
      </c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>
      <c r="A13" s="1">
        <v>6</v>
      </c>
      <c r="B13" s="18">
        <v>12</v>
      </c>
      <c r="C13" s="18">
        <v>15</v>
      </c>
      <c r="D13" s="68" t="s">
        <v>71</v>
      </c>
      <c r="E13" s="68">
        <v>6</v>
      </c>
      <c r="F13" s="68">
        <v>5</v>
      </c>
      <c r="G13" s="69">
        <v>10</v>
      </c>
      <c r="H13" s="69" t="s">
        <v>71</v>
      </c>
      <c r="I13" s="103">
        <v>5</v>
      </c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>
      <c r="A14" s="1">
        <v>7</v>
      </c>
      <c r="B14" s="18" t="s">
        <v>71</v>
      </c>
      <c r="C14" s="18">
        <v>9</v>
      </c>
      <c r="D14" s="68">
        <v>8</v>
      </c>
      <c r="E14" s="68">
        <v>8</v>
      </c>
      <c r="F14" s="68">
        <v>6</v>
      </c>
      <c r="G14" s="69">
        <v>7</v>
      </c>
      <c r="H14" s="69">
        <v>11</v>
      </c>
      <c r="I14" s="103">
        <v>5</v>
      </c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>
      <c r="A15" s="1">
        <v>8</v>
      </c>
      <c r="B15" s="18">
        <v>8</v>
      </c>
      <c r="C15" s="18">
        <v>14</v>
      </c>
      <c r="D15" s="68">
        <v>6</v>
      </c>
      <c r="E15" s="68">
        <v>10</v>
      </c>
      <c r="F15" s="68">
        <v>10</v>
      </c>
      <c r="G15" s="69" t="s">
        <v>71</v>
      </c>
      <c r="H15" s="69">
        <v>7</v>
      </c>
      <c r="I15" s="103">
        <v>7</v>
      </c>
      <c r="J15" s="18"/>
      <c r="K15" s="69"/>
      <c r="L15" s="69"/>
      <c r="M15" s="18"/>
      <c r="N15" s="2"/>
      <c r="O15" s="64"/>
      <c r="P15" s="64"/>
      <c r="Q15" s="61"/>
      <c r="R15" s="39"/>
    </row>
    <row r="16" spans="1:18" ht="12.75">
      <c r="A16" s="1">
        <v>9</v>
      </c>
      <c r="B16" s="18">
        <v>8</v>
      </c>
      <c r="C16" s="18">
        <v>14</v>
      </c>
      <c r="D16" s="68" t="s">
        <v>71</v>
      </c>
      <c r="E16" s="18">
        <v>6</v>
      </c>
      <c r="F16" s="68">
        <v>7</v>
      </c>
      <c r="G16" s="69">
        <v>9</v>
      </c>
      <c r="H16" s="69">
        <v>10</v>
      </c>
      <c r="I16" s="103">
        <v>5</v>
      </c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>
      <c r="A17" s="1">
        <v>10</v>
      </c>
      <c r="B17" s="18" t="s">
        <v>71</v>
      </c>
      <c r="C17" s="18">
        <v>9</v>
      </c>
      <c r="D17" s="68" t="s">
        <v>71</v>
      </c>
      <c r="E17" s="68">
        <v>7</v>
      </c>
      <c r="F17" s="68">
        <v>7</v>
      </c>
      <c r="G17" s="18">
        <v>12</v>
      </c>
      <c r="H17" s="68">
        <v>17</v>
      </c>
      <c r="I17" s="103">
        <v>15</v>
      </c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>
      <c r="A18" s="1">
        <v>11</v>
      </c>
      <c r="B18" s="18" t="s">
        <v>71</v>
      </c>
      <c r="C18" s="18" t="s">
        <v>71</v>
      </c>
      <c r="D18" s="68" t="s">
        <v>71</v>
      </c>
      <c r="E18" s="68" t="s">
        <v>71</v>
      </c>
      <c r="F18" s="68">
        <v>9</v>
      </c>
      <c r="G18" s="69">
        <v>17</v>
      </c>
      <c r="H18" s="68">
        <v>19</v>
      </c>
      <c r="I18" s="103">
        <v>8</v>
      </c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>
      <c r="A19" s="1">
        <v>12</v>
      </c>
      <c r="B19" s="18">
        <v>12</v>
      </c>
      <c r="C19" s="18">
        <v>8</v>
      </c>
      <c r="D19" s="68">
        <v>9</v>
      </c>
      <c r="E19" s="68">
        <v>8</v>
      </c>
      <c r="F19" s="68">
        <v>8</v>
      </c>
      <c r="G19" s="69">
        <v>16</v>
      </c>
      <c r="H19" s="68">
        <v>18</v>
      </c>
      <c r="I19" s="103">
        <v>8</v>
      </c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>
      <c r="A20" s="1">
        <v>13</v>
      </c>
      <c r="B20" s="18">
        <v>9</v>
      </c>
      <c r="C20" s="18" t="s">
        <v>71</v>
      </c>
      <c r="D20" s="68">
        <v>5</v>
      </c>
      <c r="E20" s="68">
        <v>5</v>
      </c>
      <c r="F20" s="68">
        <v>7</v>
      </c>
      <c r="G20" s="69">
        <v>19</v>
      </c>
      <c r="H20" s="68">
        <v>23</v>
      </c>
      <c r="I20" s="103">
        <v>9</v>
      </c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>
      <c r="A21" s="1">
        <v>14</v>
      </c>
      <c r="B21" s="18" t="s">
        <v>71</v>
      </c>
      <c r="C21" s="18">
        <v>16</v>
      </c>
      <c r="D21" s="68">
        <v>7</v>
      </c>
      <c r="E21" s="68">
        <v>6</v>
      </c>
      <c r="F21" s="68">
        <v>12</v>
      </c>
      <c r="G21" s="69" t="s">
        <v>71</v>
      </c>
      <c r="H21" s="68">
        <v>20</v>
      </c>
      <c r="I21" s="103">
        <v>10</v>
      </c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>
      <c r="A22" s="1">
        <v>15</v>
      </c>
      <c r="B22" s="18">
        <v>8</v>
      </c>
      <c r="C22" s="18">
        <v>9</v>
      </c>
      <c r="D22" s="68">
        <v>9</v>
      </c>
      <c r="E22" s="68">
        <v>12</v>
      </c>
      <c r="F22" s="68">
        <v>8</v>
      </c>
      <c r="G22" s="69">
        <v>10</v>
      </c>
      <c r="H22" s="68">
        <v>22</v>
      </c>
      <c r="I22" s="103">
        <v>14</v>
      </c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>
      <c r="A23" s="1">
        <v>16</v>
      </c>
      <c r="B23" s="18">
        <v>8</v>
      </c>
      <c r="C23" s="18">
        <v>16</v>
      </c>
      <c r="D23" s="68">
        <v>9</v>
      </c>
      <c r="E23" s="68">
        <v>8</v>
      </c>
      <c r="F23" s="18">
        <v>10</v>
      </c>
      <c r="G23" s="18">
        <v>8</v>
      </c>
      <c r="H23" s="18">
        <v>25</v>
      </c>
      <c r="I23" s="103">
        <v>8</v>
      </c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>
      <c r="A24" s="1">
        <v>17</v>
      </c>
      <c r="B24" s="18">
        <v>8</v>
      </c>
      <c r="C24" s="18">
        <v>14</v>
      </c>
      <c r="D24" s="68">
        <v>5</v>
      </c>
      <c r="E24" s="68">
        <v>9</v>
      </c>
      <c r="F24" s="18">
        <v>9</v>
      </c>
      <c r="G24" s="18">
        <v>7</v>
      </c>
      <c r="H24" s="18">
        <v>10</v>
      </c>
      <c r="I24" s="103">
        <v>8</v>
      </c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>
      <c r="A25" s="1">
        <v>18</v>
      </c>
      <c r="B25" s="18">
        <v>10</v>
      </c>
      <c r="C25" s="18">
        <v>12</v>
      </c>
      <c r="D25" s="68">
        <v>8</v>
      </c>
      <c r="E25" s="68">
        <v>7</v>
      </c>
      <c r="F25" s="18">
        <v>9</v>
      </c>
      <c r="G25" s="18">
        <v>12</v>
      </c>
      <c r="H25" s="18">
        <v>11</v>
      </c>
      <c r="I25" s="103">
        <v>9</v>
      </c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>
      <c r="A26" s="1">
        <v>19</v>
      </c>
      <c r="B26" s="18">
        <v>9</v>
      </c>
      <c r="C26" s="18">
        <v>7</v>
      </c>
      <c r="D26" s="68">
        <v>12</v>
      </c>
      <c r="E26" s="68">
        <v>12</v>
      </c>
      <c r="F26" s="18">
        <v>5</v>
      </c>
      <c r="G26" s="18">
        <v>8</v>
      </c>
      <c r="H26" s="18">
        <v>7</v>
      </c>
      <c r="I26" s="103">
        <v>11</v>
      </c>
      <c r="J26" s="18"/>
      <c r="K26" s="69"/>
      <c r="L26" s="69"/>
      <c r="M26" s="67"/>
      <c r="N26" s="2"/>
      <c r="O26" s="64"/>
      <c r="P26" s="64"/>
      <c r="Q26" s="64"/>
      <c r="R26" s="39"/>
    </row>
    <row r="27" spans="1:17" ht="12.75">
      <c r="A27" s="1">
        <v>20</v>
      </c>
      <c r="B27" s="18">
        <v>11</v>
      </c>
      <c r="C27" s="18">
        <v>16</v>
      </c>
      <c r="D27" s="68">
        <v>10</v>
      </c>
      <c r="E27" s="68">
        <v>12</v>
      </c>
      <c r="F27" s="18">
        <v>5</v>
      </c>
      <c r="G27" s="18">
        <v>7</v>
      </c>
      <c r="H27" s="18">
        <v>9</v>
      </c>
      <c r="I27" s="103">
        <v>11</v>
      </c>
      <c r="J27" s="69"/>
      <c r="K27" s="69"/>
      <c r="L27" s="69"/>
      <c r="M27" s="67"/>
      <c r="N27" s="2"/>
      <c r="O27" s="64"/>
      <c r="P27" s="2"/>
      <c r="Q27" s="2"/>
    </row>
    <row r="28" spans="1:17" ht="12.75">
      <c r="A28" s="1">
        <v>21</v>
      </c>
      <c r="B28" s="18">
        <v>9</v>
      </c>
      <c r="C28" s="18">
        <v>10</v>
      </c>
      <c r="D28" s="68">
        <v>8</v>
      </c>
      <c r="E28" s="68" t="s">
        <v>71</v>
      </c>
      <c r="F28" s="18" t="s">
        <v>71</v>
      </c>
      <c r="G28" s="18">
        <v>9</v>
      </c>
      <c r="H28" s="18">
        <v>9</v>
      </c>
      <c r="I28" s="103"/>
      <c r="J28" s="69"/>
      <c r="K28" s="69"/>
      <c r="L28" s="69"/>
      <c r="M28" s="67"/>
      <c r="N28" s="2"/>
      <c r="O28" s="2"/>
      <c r="P28" s="2"/>
      <c r="Q28" s="2"/>
    </row>
    <row r="29" spans="1:17" ht="12.75">
      <c r="A29" s="1">
        <v>22</v>
      </c>
      <c r="B29" s="18">
        <v>7</v>
      </c>
      <c r="C29" s="18">
        <v>15</v>
      </c>
      <c r="D29" s="68">
        <v>10</v>
      </c>
      <c r="E29" s="68">
        <v>12</v>
      </c>
      <c r="F29" s="18">
        <v>9</v>
      </c>
      <c r="G29" s="18">
        <v>9</v>
      </c>
      <c r="H29" s="18">
        <v>15</v>
      </c>
      <c r="I29" s="103"/>
      <c r="J29" s="69"/>
      <c r="K29" s="69"/>
      <c r="L29" s="69"/>
      <c r="M29" s="67"/>
      <c r="N29" s="2"/>
      <c r="O29" s="2"/>
      <c r="P29" s="2"/>
      <c r="Q29" s="2"/>
    </row>
    <row r="30" spans="1:17" ht="12.75">
      <c r="A30" s="1">
        <v>23</v>
      </c>
      <c r="B30" s="18">
        <v>10</v>
      </c>
      <c r="C30" s="18">
        <v>9</v>
      </c>
      <c r="D30" s="68">
        <v>10</v>
      </c>
      <c r="E30" s="68">
        <v>14</v>
      </c>
      <c r="F30" s="18">
        <v>9</v>
      </c>
      <c r="G30" s="18">
        <v>9</v>
      </c>
      <c r="H30" s="18">
        <v>7</v>
      </c>
      <c r="I30" s="103"/>
      <c r="J30" s="69"/>
      <c r="K30" s="69"/>
      <c r="L30" s="69"/>
      <c r="M30" s="67"/>
      <c r="N30" s="2"/>
      <c r="O30" s="2"/>
      <c r="P30" s="2"/>
      <c r="Q30" s="2"/>
    </row>
    <row r="31" spans="1:17" ht="12.75">
      <c r="A31" s="1">
        <v>24</v>
      </c>
      <c r="B31" s="18">
        <v>9</v>
      </c>
      <c r="C31" s="18">
        <v>9</v>
      </c>
      <c r="D31" s="68">
        <v>7</v>
      </c>
      <c r="E31" s="15">
        <v>12</v>
      </c>
      <c r="F31" s="18">
        <v>9</v>
      </c>
      <c r="G31" s="18">
        <v>9</v>
      </c>
      <c r="H31" s="18">
        <v>21</v>
      </c>
      <c r="I31" s="69"/>
      <c r="J31" s="69"/>
      <c r="K31" s="69"/>
      <c r="L31" s="69"/>
      <c r="M31" s="67"/>
      <c r="N31" s="2"/>
      <c r="O31" s="2"/>
      <c r="P31" s="2"/>
      <c r="Q31" s="2"/>
    </row>
    <row r="32" spans="1:17" ht="12.75">
      <c r="A32" s="1">
        <v>25</v>
      </c>
      <c r="B32" s="18">
        <v>13</v>
      </c>
      <c r="C32" s="18" t="s">
        <v>71</v>
      </c>
      <c r="D32" s="68">
        <v>10</v>
      </c>
      <c r="E32" s="15">
        <v>8</v>
      </c>
      <c r="F32" s="18" t="s">
        <v>71</v>
      </c>
      <c r="G32" s="18">
        <v>5</v>
      </c>
      <c r="H32" s="18">
        <v>7</v>
      </c>
      <c r="I32" s="18"/>
      <c r="J32" s="69"/>
      <c r="K32" s="69"/>
      <c r="L32" s="69"/>
      <c r="M32" s="67"/>
      <c r="N32" s="2"/>
      <c r="O32" s="2"/>
      <c r="P32" s="2"/>
      <c r="Q32" s="2"/>
    </row>
    <row r="33" spans="1:17" ht="12.75">
      <c r="A33" s="1">
        <v>26</v>
      </c>
      <c r="B33" s="18">
        <v>11</v>
      </c>
      <c r="C33" s="18" t="s">
        <v>71</v>
      </c>
      <c r="D33" s="68">
        <v>7</v>
      </c>
      <c r="E33" s="68">
        <v>9</v>
      </c>
      <c r="F33" s="18">
        <v>6</v>
      </c>
      <c r="G33" s="18" t="s">
        <v>71</v>
      </c>
      <c r="H33" s="18">
        <v>12</v>
      </c>
      <c r="I33" s="18"/>
      <c r="J33" s="69"/>
      <c r="K33" s="69"/>
      <c r="L33" s="69"/>
      <c r="M33" s="67"/>
      <c r="N33" s="2"/>
      <c r="O33" s="2"/>
      <c r="P33" s="2"/>
      <c r="Q33" s="2"/>
    </row>
    <row r="34" spans="1:17" ht="12.75">
      <c r="A34" s="1">
        <v>27</v>
      </c>
      <c r="B34" s="18">
        <v>11</v>
      </c>
      <c r="C34" s="18">
        <v>13</v>
      </c>
      <c r="D34" s="68">
        <v>10</v>
      </c>
      <c r="E34" s="68">
        <v>9</v>
      </c>
      <c r="F34" s="18">
        <v>8</v>
      </c>
      <c r="G34" s="18" t="s">
        <v>71</v>
      </c>
      <c r="H34" s="18">
        <v>10</v>
      </c>
      <c r="I34" s="18"/>
      <c r="J34" s="69"/>
      <c r="K34" s="69"/>
      <c r="L34" s="69"/>
      <c r="M34" s="67"/>
      <c r="N34" s="2"/>
      <c r="O34" s="2"/>
      <c r="P34" s="2"/>
      <c r="Q34" s="2"/>
    </row>
    <row r="35" spans="1:17" ht="12.75">
      <c r="A35" s="1">
        <v>28</v>
      </c>
      <c r="B35" s="18">
        <v>10</v>
      </c>
      <c r="C35" s="18">
        <v>10</v>
      </c>
      <c r="D35" s="68">
        <v>9</v>
      </c>
      <c r="E35" s="68">
        <v>16</v>
      </c>
      <c r="F35" s="18">
        <v>6</v>
      </c>
      <c r="G35" s="18" t="s">
        <v>71</v>
      </c>
      <c r="H35" s="18">
        <v>9</v>
      </c>
      <c r="I35" s="18"/>
      <c r="J35" s="69"/>
      <c r="K35" s="69"/>
      <c r="L35" s="69"/>
      <c r="M35" s="67"/>
      <c r="N35" s="2"/>
      <c r="O35" s="2"/>
      <c r="P35" s="2"/>
      <c r="Q35" s="2"/>
    </row>
    <row r="36" spans="1:17" ht="12.75">
      <c r="A36" s="1">
        <v>29</v>
      </c>
      <c r="B36" s="18">
        <v>11</v>
      </c>
      <c r="C36" s="18"/>
      <c r="D36" s="68">
        <v>10</v>
      </c>
      <c r="E36" s="15">
        <v>10</v>
      </c>
      <c r="F36" s="18">
        <v>10</v>
      </c>
      <c r="G36" s="18" t="s">
        <v>71</v>
      </c>
      <c r="H36" s="18">
        <v>13</v>
      </c>
      <c r="I36" s="103"/>
      <c r="J36" s="69"/>
      <c r="K36" s="69"/>
      <c r="L36" s="67"/>
      <c r="M36" s="67"/>
      <c r="N36" s="2"/>
      <c r="O36" s="2"/>
      <c r="P36" s="2"/>
      <c r="Q36" s="2"/>
    </row>
    <row r="37" spans="1:17" ht="12.75">
      <c r="A37" s="1">
        <v>30</v>
      </c>
      <c r="B37" s="18">
        <v>9</v>
      </c>
      <c r="C37" s="18"/>
      <c r="D37" s="68">
        <v>8</v>
      </c>
      <c r="E37" s="68">
        <v>9</v>
      </c>
      <c r="F37" s="18" t="s">
        <v>71</v>
      </c>
      <c r="G37" s="18" t="s">
        <v>71</v>
      </c>
      <c r="H37" s="18">
        <v>7</v>
      </c>
      <c r="I37" s="18"/>
      <c r="J37" s="69"/>
      <c r="K37" s="69"/>
      <c r="L37" s="67"/>
      <c r="M37" s="67"/>
      <c r="N37" s="2"/>
      <c r="O37" s="2"/>
      <c r="P37" s="2"/>
      <c r="Q37" s="2"/>
    </row>
    <row r="38" spans="1:17" ht="12.75">
      <c r="A38" s="1">
        <v>31</v>
      </c>
      <c r="B38" s="18">
        <v>11</v>
      </c>
      <c r="C38" s="18"/>
      <c r="D38" s="15">
        <v>11</v>
      </c>
      <c r="E38" s="18"/>
      <c r="F38" s="18">
        <v>12</v>
      </c>
      <c r="G38" s="18"/>
      <c r="H38" s="69">
        <v>6</v>
      </c>
      <c r="I38" s="18"/>
      <c r="J38" s="18"/>
      <c r="K38" s="69"/>
      <c r="L38" s="18"/>
      <c r="M38" s="67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5" ht="12.75">
      <c r="A40" s="13" t="s">
        <v>16</v>
      </c>
      <c r="B40" s="1">
        <f aca="true" t="shared" si="3" ref="B40:M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31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28</v>
      </c>
      <c r="D41" s="12">
        <f t="shared" si="4"/>
        <v>31</v>
      </c>
      <c r="E41" s="12">
        <f t="shared" si="4"/>
        <v>30</v>
      </c>
      <c r="F41" s="12">
        <f t="shared" si="4"/>
        <v>31</v>
      </c>
      <c r="G41" s="12">
        <f t="shared" si="4"/>
        <v>29</v>
      </c>
      <c r="H41" s="12">
        <f t="shared" si="4"/>
        <v>31</v>
      </c>
      <c r="I41" s="12">
        <f t="shared" si="4"/>
        <v>20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231</v>
      </c>
    </row>
    <row r="43" ht="12.75">
      <c r="A43" s="7" t="s">
        <v>36</v>
      </c>
    </row>
  </sheetData>
  <sheetProtection password="CC53" sheet="1" objects="1" scenarios="1"/>
  <conditionalFormatting sqref="B40:M40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conditionalFormatting sqref="S3 B6:M6">
    <cfRule type="cellIs" priority="3" dxfId="15" operator="equal" stopIfTrue="1">
      <formula>0</formula>
    </cfRule>
  </conditionalFormatting>
  <conditionalFormatting sqref="O4:O5 P4 Q5">
    <cfRule type="cellIs" priority="4" dxfId="0" operator="greaterThan" stopIfTrue="1">
      <formula>0</formula>
    </cfRule>
  </conditionalFormatting>
  <conditionalFormatting sqref="Q7">
    <cfRule type="cellIs" priority="5" dxfId="0" operator="greaterThan" stopIfTrue="1">
      <formula>29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3" sqref="O13"/>
    </sheetView>
  </sheetViews>
  <sheetFormatPr defaultColWidth="9.140625" defaultRowHeight="12.75"/>
  <cols>
    <col min="1" max="1" width="20.7109375" style="9" customWidth="1"/>
    <col min="2" max="13" width="8.8515625" style="9" customWidth="1"/>
    <col min="14" max="14" width="4.00390625" style="9" customWidth="1"/>
    <col min="15" max="16" width="9.140625" style="9" customWidth="1"/>
    <col min="17" max="17" width="9.28125" style="9" bestFit="1" customWidth="1"/>
    <col min="18" max="18" width="24.28125" style="9" bestFit="1" customWidth="1"/>
    <col min="19" max="19" width="16.28125" style="9" customWidth="1"/>
    <col min="20" max="16384" width="9.140625" style="9" customWidth="1"/>
  </cols>
  <sheetData>
    <row r="1" spans="1:18" ht="15.75" customHeight="1">
      <c r="A1" s="42" t="s">
        <v>156</v>
      </c>
      <c r="B1" s="45"/>
      <c r="C1" s="4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9" ht="33" customHeight="1">
      <c r="A3" s="10" t="s">
        <v>0</v>
      </c>
      <c r="B3" s="23" t="s">
        <v>140</v>
      </c>
      <c r="C3" s="23" t="s">
        <v>141</v>
      </c>
      <c r="D3" s="23" t="s">
        <v>142</v>
      </c>
      <c r="E3" s="23" t="s">
        <v>121</v>
      </c>
      <c r="F3" s="23" t="s">
        <v>122</v>
      </c>
      <c r="G3" s="23" t="s">
        <v>123</v>
      </c>
      <c r="H3" s="23" t="s">
        <v>124</v>
      </c>
      <c r="I3" s="23" t="s">
        <v>125</v>
      </c>
      <c r="J3" s="23" t="s">
        <v>126</v>
      </c>
      <c r="K3" s="23" t="s">
        <v>127</v>
      </c>
      <c r="L3" s="23" t="s">
        <v>128</v>
      </c>
      <c r="M3" s="23" t="s">
        <v>129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17.677419354838708</v>
      </c>
      <c r="C4" s="5">
        <f t="shared" si="0"/>
        <v>17.464285714285715</v>
      </c>
      <c r="D4" s="5">
        <f t="shared" si="0"/>
        <v>19.903225806451612</v>
      </c>
      <c r="E4" s="5">
        <f t="shared" si="0"/>
        <v>30.066666666666666</v>
      </c>
      <c r="F4" s="5">
        <f t="shared" si="0"/>
        <v>21.483870967741936</v>
      </c>
      <c r="G4" s="5">
        <f t="shared" si="0"/>
        <v>22.466666666666665</v>
      </c>
      <c r="H4" s="5">
        <f t="shared" si="0"/>
        <v>22.655172413793103</v>
      </c>
      <c r="I4" s="5">
        <f t="shared" si="0"/>
        <v>25.153846153846153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5</v>
      </c>
      <c r="P4" s="31">
        <f>COUNTIF(B4:M4,"&gt;29")</f>
        <v>1</v>
      </c>
      <c r="Q4" s="31" t="s">
        <v>83</v>
      </c>
      <c r="R4" s="26">
        <f>IF(ISERROR(AVERAGE(B8:M38)),"",AVERAGE(B8:M38))</f>
        <v>22.0635593220339</v>
      </c>
      <c r="S4" s="5">
        <f>IF(ISERROR(AVERAGE(B4:M4)),"",AVERAGE(B4:M4))</f>
        <v>22.108894218036323</v>
      </c>
    </row>
    <row r="5" spans="1:19" ht="14.25" customHeight="1">
      <c r="A5" s="16" t="s">
        <v>2</v>
      </c>
      <c r="B5" s="5">
        <f aca="true" t="shared" si="1" ref="B5:M5">MAX(B8:B38)</f>
        <v>25</v>
      </c>
      <c r="C5" s="5">
        <f t="shared" si="1"/>
        <v>24</v>
      </c>
      <c r="D5" s="5">
        <f t="shared" si="1"/>
        <v>28</v>
      </c>
      <c r="E5" s="5">
        <f t="shared" si="1"/>
        <v>120</v>
      </c>
      <c r="F5" s="5">
        <f t="shared" si="1"/>
        <v>28</v>
      </c>
      <c r="G5" s="5">
        <f t="shared" si="1"/>
        <v>31</v>
      </c>
      <c r="H5" s="5">
        <f t="shared" si="1"/>
        <v>39</v>
      </c>
      <c r="I5" s="5">
        <f t="shared" si="1"/>
        <v>38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4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9</v>
      </c>
      <c r="C6" s="6">
        <f t="shared" si="2"/>
        <v>10</v>
      </c>
      <c r="D6" s="6">
        <f t="shared" si="2"/>
        <v>10</v>
      </c>
      <c r="E6" s="6">
        <f t="shared" si="2"/>
        <v>5</v>
      </c>
      <c r="F6" s="6">
        <f t="shared" si="2"/>
        <v>14</v>
      </c>
      <c r="G6" s="6">
        <f t="shared" si="2"/>
        <v>14</v>
      </c>
      <c r="H6" s="6">
        <f t="shared" si="2"/>
        <v>10</v>
      </c>
      <c r="I6" s="6">
        <f t="shared" si="2"/>
        <v>13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15:19" ht="12.75">
      <c r="O7" s="34"/>
      <c r="P7" s="35"/>
      <c r="Q7" s="57"/>
      <c r="R7" s="103">
        <f>COUNTIF(B4:M4,"&gt;0")</f>
        <v>8</v>
      </c>
      <c r="S7" s="34"/>
    </row>
    <row r="8" spans="1:19" ht="12.75">
      <c r="A8" s="28">
        <v>1</v>
      </c>
      <c r="B8" s="18">
        <v>21</v>
      </c>
      <c r="C8" s="18">
        <v>16</v>
      </c>
      <c r="D8" s="68">
        <v>17</v>
      </c>
      <c r="E8" s="68">
        <v>12</v>
      </c>
      <c r="F8" s="68">
        <v>26</v>
      </c>
      <c r="G8" s="69">
        <v>14</v>
      </c>
      <c r="H8" s="69">
        <v>16</v>
      </c>
      <c r="I8" s="103">
        <v>25</v>
      </c>
      <c r="J8" s="69"/>
      <c r="K8" s="69"/>
      <c r="L8" s="69"/>
      <c r="M8" s="67"/>
      <c r="N8" s="2"/>
      <c r="O8" s="29"/>
      <c r="P8" s="64"/>
      <c r="Q8" s="64"/>
      <c r="R8" s="39"/>
      <c r="S8" s="7"/>
    </row>
    <row r="9" spans="1:19" ht="12.75">
      <c r="A9" s="28">
        <v>2</v>
      </c>
      <c r="B9" s="18">
        <v>20</v>
      </c>
      <c r="C9" s="18">
        <v>20</v>
      </c>
      <c r="D9" s="68">
        <v>18</v>
      </c>
      <c r="E9" s="68">
        <v>14</v>
      </c>
      <c r="F9" s="68">
        <v>24</v>
      </c>
      <c r="G9" s="69">
        <v>28</v>
      </c>
      <c r="H9" s="69">
        <v>33</v>
      </c>
      <c r="I9" s="103">
        <v>29</v>
      </c>
      <c r="J9" s="18"/>
      <c r="K9" s="69"/>
      <c r="L9" s="69"/>
      <c r="M9" s="67"/>
      <c r="N9" s="2"/>
      <c r="O9" s="64"/>
      <c r="P9" s="64"/>
      <c r="Q9" s="61"/>
      <c r="R9" s="7"/>
      <c r="S9" s="7"/>
    </row>
    <row r="10" spans="1:19" ht="12.75">
      <c r="A10" s="28">
        <v>3</v>
      </c>
      <c r="B10" s="18">
        <v>18</v>
      </c>
      <c r="C10" s="18">
        <v>21</v>
      </c>
      <c r="D10" s="68">
        <v>23</v>
      </c>
      <c r="E10" s="18">
        <v>23</v>
      </c>
      <c r="F10" s="68">
        <v>19</v>
      </c>
      <c r="G10" s="69">
        <v>15</v>
      </c>
      <c r="H10" s="69">
        <v>20</v>
      </c>
      <c r="I10" s="103">
        <v>26</v>
      </c>
      <c r="J10" s="69"/>
      <c r="K10" s="69"/>
      <c r="L10" s="69"/>
      <c r="M10" s="67"/>
      <c r="N10" s="2"/>
      <c r="O10" s="64"/>
      <c r="P10" s="64"/>
      <c r="Q10" s="61"/>
      <c r="R10" s="7"/>
      <c r="S10" s="7"/>
    </row>
    <row r="11" spans="1:19" ht="12.75">
      <c r="A11" s="28">
        <v>4</v>
      </c>
      <c r="B11" s="18">
        <v>16</v>
      </c>
      <c r="C11" s="18">
        <v>19</v>
      </c>
      <c r="D11" s="68">
        <v>18</v>
      </c>
      <c r="E11" s="68">
        <v>15</v>
      </c>
      <c r="F11" s="68">
        <v>14</v>
      </c>
      <c r="G11" s="69">
        <v>17</v>
      </c>
      <c r="H11" s="69">
        <v>39</v>
      </c>
      <c r="I11" s="103">
        <v>28</v>
      </c>
      <c r="J11" s="69"/>
      <c r="K11" s="69"/>
      <c r="L11" s="69"/>
      <c r="M11" s="67"/>
      <c r="N11" s="2"/>
      <c r="O11" s="64"/>
      <c r="P11" s="64"/>
      <c r="Q11" s="64"/>
      <c r="R11" s="39"/>
      <c r="S11" s="7"/>
    </row>
    <row r="12" spans="1:19" ht="12.75">
      <c r="A12" s="28">
        <v>5</v>
      </c>
      <c r="B12" s="18">
        <v>25</v>
      </c>
      <c r="C12" s="18">
        <v>15</v>
      </c>
      <c r="D12" s="68">
        <v>18</v>
      </c>
      <c r="E12" s="68">
        <v>16</v>
      </c>
      <c r="F12" s="68">
        <v>18</v>
      </c>
      <c r="G12" s="69">
        <v>19</v>
      </c>
      <c r="H12" s="69">
        <v>22</v>
      </c>
      <c r="I12" s="103">
        <v>14</v>
      </c>
      <c r="J12" s="69"/>
      <c r="K12" s="69"/>
      <c r="L12" s="69"/>
      <c r="M12" s="67"/>
      <c r="N12" s="2"/>
      <c r="O12" s="64"/>
      <c r="P12" s="64"/>
      <c r="Q12" s="38"/>
      <c r="R12" s="39"/>
      <c r="S12" s="7"/>
    </row>
    <row r="13" spans="1:19" ht="12.75">
      <c r="A13" s="28">
        <v>6</v>
      </c>
      <c r="B13" s="18">
        <v>11</v>
      </c>
      <c r="C13" s="18">
        <v>10</v>
      </c>
      <c r="D13" s="68">
        <v>26</v>
      </c>
      <c r="E13" s="68">
        <v>5</v>
      </c>
      <c r="F13" s="68">
        <v>19</v>
      </c>
      <c r="G13" s="69">
        <v>20</v>
      </c>
      <c r="H13" s="69">
        <v>26</v>
      </c>
      <c r="I13" s="103">
        <v>22</v>
      </c>
      <c r="J13" s="69"/>
      <c r="K13" s="69"/>
      <c r="L13" s="69"/>
      <c r="M13" s="67"/>
      <c r="N13" s="2"/>
      <c r="O13" s="64"/>
      <c r="P13" s="64"/>
      <c r="Q13" s="61"/>
      <c r="R13" s="39"/>
      <c r="S13" s="7"/>
    </row>
    <row r="14" spans="1:19" ht="12.75">
      <c r="A14" s="28">
        <v>7</v>
      </c>
      <c r="B14" s="18">
        <v>10</v>
      </c>
      <c r="C14" s="18">
        <v>17</v>
      </c>
      <c r="D14" s="68">
        <v>15</v>
      </c>
      <c r="E14" s="68">
        <v>20</v>
      </c>
      <c r="F14" s="68">
        <v>19</v>
      </c>
      <c r="G14" s="69">
        <v>31</v>
      </c>
      <c r="H14" s="69">
        <v>14</v>
      </c>
      <c r="I14" s="103">
        <v>23</v>
      </c>
      <c r="J14" s="69"/>
      <c r="K14" s="69"/>
      <c r="L14" s="69"/>
      <c r="M14" s="67"/>
      <c r="N14" s="2"/>
      <c r="O14" s="64"/>
      <c r="P14" s="64"/>
      <c r="Q14" s="64"/>
      <c r="R14" s="39"/>
      <c r="S14" s="7"/>
    </row>
    <row r="15" spans="1:19" ht="12.75">
      <c r="A15" s="28">
        <v>8</v>
      </c>
      <c r="B15" s="18">
        <v>19</v>
      </c>
      <c r="C15" s="18">
        <v>17</v>
      </c>
      <c r="D15" s="68">
        <v>21</v>
      </c>
      <c r="E15" s="68">
        <v>13</v>
      </c>
      <c r="F15" s="68">
        <v>21</v>
      </c>
      <c r="G15" s="69">
        <v>20</v>
      </c>
      <c r="H15" s="69" t="s">
        <v>71</v>
      </c>
      <c r="I15" s="103">
        <v>28</v>
      </c>
      <c r="J15" s="18"/>
      <c r="K15" s="69"/>
      <c r="L15" s="69"/>
      <c r="M15" s="18"/>
      <c r="N15" s="2"/>
      <c r="O15" s="64"/>
      <c r="P15" s="64"/>
      <c r="Q15" s="61"/>
      <c r="R15" s="39"/>
      <c r="S15" s="7"/>
    </row>
    <row r="16" spans="1:19" ht="12.75">
      <c r="A16" s="28">
        <v>9</v>
      </c>
      <c r="B16" s="18">
        <v>23</v>
      </c>
      <c r="C16" s="18">
        <v>22</v>
      </c>
      <c r="D16" s="68">
        <v>19</v>
      </c>
      <c r="E16" s="18">
        <v>24</v>
      </c>
      <c r="F16" s="68">
        <v>22</v>
      </c>
      <c r="G16" s="69">
        <v>24</v>
      </c>
      <c r="H16" s="69">
        <v>11</v>
      </c>
      <c r="I16" s="103">
        <v>22</v>
      </c>
      <c r="J16" s="69"/>
      <c r="K16" s="69"/>
      <c r="L16" s="69"/>
      <c r="M16" s="67"/>
      <c r="N16" s="2"/>
      <c r="O16" s="64"/>
      <c r="P16" s="64"/>
      <c r="Q16" s="61"/>
      <c r="R16" s="39"/>
      <c r="S16" s="7"/>
    </row>
    <row r="17" spans="1:19" ht="12.75">
      <c r="A17" s="28">
        <v>10</v>
      </c>
      <c r="B17" s="18">
        <v>21</v>
      </c>
      <c r="C17" s="18">
        <v>16</v>
      </c>
      <c r="D17" s="68">
        <v>23</v>
      </c>
      <c r="E17" s="68">
        <v>18</v>
      </c>
      <c r="F17" s="68">
        <v>26</v>
      </c>
      <c r="G17" s="18">
        <v>21</v>
      </c>
      <c r="H17" s="68">
        <v>17</v>
      </c>
      <c r="I17" s="103">
        <v>24</v>
      </c>
      <c r="J17" s="69"/>
      <c r="K17" s="69"/>
      <c r="L17" s="69"/>
      <c r="M17" s="67"/>
      <c r="N17" s="2"/>
      <c r="O17" s="64"/>
      <c r="P17" s="64"/>
      <c r="Q17" s="64"/>
      <c r="R17" s="39"/>
      <c r="S17" s="7"/>
    </row>
    <row r="18" spans="1:19" ht="12.75">
      <c r="A18" s="28">
        <v>11</v>
      </c>
      <c r="B18" s="18">
        <v>18</v>
      </c>
      <c r="C18" s="18">
        <v>16</v>
      </c>
      <c r="D18" s="68">
        <v>12</v>
      </c>
      <c r="E18" s="68">
        <v>20</v>
      </c>
      <c r="F18" s="68">
        <v>28</v>
      </c>
      <c r="G18" s="69">
        <v>26</v>
      </c>
      <c r="H18" s="68">
        <v>27</v>
      </c>
      <c r="I18" s="103">
        <v>24</v>
      </c>
      <c r="J18" s="69"/>
      <c r="K18" s="69"/>
      <c r="L18" s="69"/>
      <c r="M18" s="67"/>
      <c r="N18" s="2"/>
      <c r="O18" s="64"/>
      <c r="P18" s="64"/>
      <c r="Q18" s="61"/>
      <c r="R18" s="39"/>
      <c r="S18" s="7"/>
    </row>
    <row r="19" spans="1:19" ht="12.75">
      <c r="A19" s="28">
        <v>12</v>
      </c>
      <c r="B19" s="18">
        <v>19</v>
      </c>
      <c r="C19" s="18">
        <v>13</v>
      </c>
      <c r="D19" s="68">
        <v>27</v>
      </c>
      <c r="E19" s="68">
        <v>18</v>
      </c>
      <c r="F19" s="68">
        <v>16</v>
      </c>
      <c r="G19" s="69">
        <v>17</v>
      </c>
      <c r="H19" s="68">
        <v>16</v>
      </c>
      <c r="I19" s="103">
        <v>27</v>
      </c>
      <c r="J19" s="69"/>
      <c r="K19" s="69"/>
      <c r="L19" s="69"/>
      <c r="M19" s="18"/>
      <c r="N19" s="2"/>
      <c r="O19" s="64"/>
      <c r="P19" s="64"/>
      <c r="Q19" s="65"/>
      <c r="R19" s="39"/>
      <c r="S19" s="7"/>
    </row>
    <row r="20" spans="1:19" ht="12.75">
      <c r="A20" s="28">
        <v>13</v>
      </c>
      <c r="B20" s="18">
        <v>14</v>
      </c>
      <c r="C20" s="18">
        <v>20</v>
      </c>
      <c r="D20" s="68">
        <v>26</v>
      </c>
      <c r="E20" s="68">
        <v>21</v>
      </c>
      <c r="F20" s="68">
        <v>16</v>
      </c>
      <c r="G20" s="69">
        <v>21</v>
      </c>
      <c r="H20" s="68">
        <v>15</v>
      </c>
      <c r="I20" s="103">
        <v>27</v>
      </c>
      <c r="J20" s="69"/>
      <c r="K20" s="69"/>
      <c r="L20" s="69"/>
      <c r="M20" s="67"/>
      <c r="N20" s="2"/>
      <c r="O20" s="64"/>
      <c r="P20" s="64"/>
      <c r="Q20" s="39"/>
      <c r="R20" s="39"/>
      <c r="S20" s="7"/>
    </row>
    <row r="21" spans="1:19" ht="12.75">
      <c r="A21" s="28">
        <v>14</v>
      </c>
      <c r="B21" s="18">
        <v>17</v>
      </c>
      <c r="C21" s="18">
        <v>13</v>
      </c>
      <c r="D21" s="68">
        <v>24</v>
      </c>
      <c r="E21" s="68">
        <v>20</v>
      </c>
      <c r="F21" s="68">
        <v>26</v>
      </c>
      <c r="G21" s="69">
        <v>22</v>
      </c>
      <c r="H21" s="68">
        <v>13</v>
      </c>
      <c r="I21" s="103">
        <v>29</v>
      </c>
      <c r="J21" s="69"/>
      <c r="K21" s="69"/>
      <c r="L21" s="69"/>
      <c r="M21" s="67"/>
      <c r="N21" s="2"/>
      <c r="O21" s="64"/>
      <c r="P21" s="64"/>
      <c r="Q21" s="61"/>
      <c r="R21" s="39"/>
      <c r="S21" s="7"/>
    </row>
    <row r="22" spans="1:19" ht="12.75">
      <c r="A22" s="28">
        <v>15</v>
      </c>
      <c r="B22" s="18">
        <v>9</v>
      </c>
      <c r="C22" s="18">
        <v>18</v>
      </c>
      <c r="D22" s="68">
        <v>24</v>
      </c>
      <c r="E22" s="68">
        <v>19</v>
      </c>
      <c r="F22" s="68">
        <v>25</v>
      </c>
      <c r="G22" s="69">
        <v>22</v>
      </c>
      <c r="H22" s="68">
        <v>22</v>
      </c>
      <c r="I22" s="103">
        <v>26</v>
      </c>
      <c r="J22" s="69"/>
      <c r="K22" s="69"/>
      <c r="L22" s="69"/>
      <c r="M22" s="67"/>
      <c r="N22" s="2"/>
      <c r="O22" s="64"/>
      <c r="P22" s="64"/>
      <c r="Q22" s="65"/>
      <c r="R22" s="39"/>
      <c r="S22" s="7"/>
    </row>
    <row r="23" spans="1:19" ht="12.75">
      <c r="A23" s="28">
        <v>16</v>
      </c>
      <c r="B23" s="18">
        <v>15</v>
      </c>
      <c r="C23" s="18">
        <v>24</v>
      </c>
      <c r="D23" s="68">
        <v>24</v>
      </c>
      <c r="E23" s="68">
        <v>33</v>
      </c>
      <c r="F23" s="18">
        <v>14</v>
      </c>
      <c r="G23" s="18">
        <v>20</v>
      </c>
      <c r="H23" s="18">
        <v>24</v>
      </c>
      <c r="I23" s="103">
        <v>31</v>
      </c>
      <c r="J23" s="69"/>
      <c r="K23" s="69"/>
      <c r="L23" s="69"/>
      <c r="M23" s="67"/>
      <c r="N23" s="2"/>
      <c r="O23" s="64"/>
      <c r="P23" s="64"/>
      <c r="Q23" s="64"/>
      <c r="R23" s="39"/>
      <c r="S23" s="7"/>
    </row>
    <row r="24" spans="1:19" ht="12.75">
      <c r="A24" s="28">
        <v>17</v>
      </c>
      <c r="B24" s="18">
        <v>15</v>
      </c>
      <c r="C24" s="18">
        <v>23</v>
      </c>
      <c r="D24" s="68">
        <v>26</v>
      </c>
      <c r="E24" s="68">
        <v>54</v>
      </c>
      <c r="F24" s="18">
        <v>17</v>
      </c>
      <c r="G24" s="18">
        <v>31</v>
      </c>
      <c r="H24" s="18">
        <v>24</v>
      </c>
      <c r="I24" s="103">
        <v>38</v>
      </c>
      <c r="J24" s="69"/>
      <c r="K24" s="69"/>
      <c r="L24" s="69"/>
      <c r="M24" s="67"/>
      <c r="N24" s="2"/>
      <c r="O24" s="64"/>
      <c r="P24" s="64"/>
      <c r="Q24" s="61"/>
      <c r="R24" s="39"/>
      <c r="S24" s="7"/>
    </row>
    <row r="25" spans="1:19" ht="12.75">
      <c r="A25" s="28">
        <v>18</v>
      </c>
      <c r="B25" s="18">
        <v>19</v>
      </c>
      <c r="C25" s="18">
        <v>15</v>
      </c>
      <c r="D25" s="68">
        <v>13</v>
      </c>
      <c r="E25" s="68">
        <v>103</v>
      </c>
      <c r="F25" s="18">
        <v>26</v>
      </c>
      <c r="G25" s="18">
        <v>31</v>
      </c>
      <c r="H25" s="18">
        <v>10</v>
      </c>
      <c r="I25" s="103">
        <v>29</v>
      </c>
      <c r="J25" s="69"/>
      <c r="K25" s="69"/>
      <c r="L25" s="69"/>
      <c r="M25" s="67"/>
      <c r="N25" s="2"/>
      <c r="O25" s="64"/>
      <c r="P25" s="64"/>
      <c r="Q25" s="61"/>
      <c r="R25" s="39"/>
      <c r="S25" s="7"/>
    </row>
    <row r="26" spans="1:19" ht="12.75">
      <c r="A26" s="28">
        <v>19</v>
      </c>
      <c r="B26" s="18">
        <v>18</v>
      </c>
      <c r="C26" s="18">
        <v>21</v>
      </c>
      <c r="D26" s="68">
        <v>16</v>
      </c>
      <c r="E26" s="68">
        <v>97</v>
      </c>
      <c r="F26" s="18">
        <v>25</v>
      </c>
      <c r="G26" s="18">
        <v>31</v>
      </c>
      <c r="H26" s="18">
        <v>24</v>
      </c>
      <c r="I26" s="103">
        <v>25</v>
      </c>
      <c r="J26" s="18"/>
      <c r="K26" s="69"/>
      <c r="L26" s="69"/>
      <c r="M26" s="67"/>
      <c r="N26" s="2"/>
      <c r="O26" s="64"/>
      <c r="P26" s="64"/>
      <c r="Q26" s="64"/>
      <c r="R26" s="39"/>
      <c r="S26" s="7"/>
    </row>
    <row r="27" spans="1:19" ht="12.75">
      <c r="A27" s="28">
        <v>20</v>
      </c>
      <c r="B27" s="18">
        <v>17</v>
      </c>
      <c r="C27" s="18">
        <v>19</v>
      </c>
      <c r="D27" s="68">
        <v>25</v>
      </c>
      <c r="E27" s="68">
        <v>120</v>
      </c>
      <c r="F27" s="18">
        <v>18</v>
      </c>
      <c r="G27" s="18">
        <v>18</v>
      </c>
      <c r="H27" s="18">
        <v>26</v>
      </c>
      <c r="I27" s="103">
        <v>25</v>
      </c>
      <c r="J27" s="69"/>
      <c r="K27" s="69"/>
      <c r="L27" s="69"/>
      <c r="M27" s="67"/>
      <c r="N27" s="2"/>
      <c r="O27" s="64"/>
      <c r="P27" s="2"/>
      <c r="Q27" s="2"/>
      <c r="R27" s="7"/>
      <c r="S27" s="7"/>
    </row>
    <row r="28" spans="1:19" ht="12.75">
      <c r="A28" s="28">
        <v>21</v>
      </c>
      <c r="B28" s="18">
        <v>17</v>
      </c>
      <c r="C28" s="18">
        <v>16</v>
      </c>
      <c r="D28" s="68">
        <v>28</v>
      </c>
      <c r="E28" s="68">
        <v>42</v>
      </c>
      <c r="F28" s="18">
        <v>16</v>
      </c>
      <c r="G28" s="18">
        <v>21</v>
      </c>
      <c r="H28" s="18">
        <v>28</v>
      </c>
      <c r="I28" s="103">
        <v>28</v>
      </c>
      <c r="J28" s="69"/>
      <c r="K28" s="69"/>
      <c r="L28" s="69"/>
      <c r="M28" s="67"/>
      <c r="N28" s="2"/>
      <c r="O28" s="2"/>
      <c r="P28" s="2"/>
      <c r="Q28" s="2"/>
      <c r="R28" s="7"/>
      <c r="S28" s="7"/>
    </row>
    <row r="29" spans="1:19" ht="12.75">
      <c r="A29" s="28">
        <v>22</v>
      </c>
      <c r="B29" s="18">
        <v>21</v>
      </c>
      <c r="C29" s="18">
        <v>14</v>
      </c>
      <c r="D29" s="68">
        <v>15</v>
      </c>
      <c r="E29" s="68">
        <v>33</v>
      </c>
      <c r="F29" s="18">
        <v>22</v>
      </c>
      <c r="G29" s="18">
        <v>20</v>
      </c>
      <c r="H29" s="18">
        <v>22</v>
      </c>
      <c r="I29" s="103">
        <v>20</v>
      </c>
      <c r="J29" s="69"/>
      <c r="K29" s="69"/>
      <c r="L29" s="69"/>
      <c r="M29" s="67"/>
      <c r="N29" s="2"/>
      <c r="O29" s="2"/>
      <c r="P29" s="2"/>
      <c r="Q29" s="2"/>
      <c r="R29" s="7"/>
      <c r="S29" s="7"/>
    </row>
    <row r="30" spans="1:19" ht="12.75">
      <c r="A30" s="28">
        <v>23</v>
      </c>
      <c r="B30" s="18">
        <v>18</v>
      </c>
      <c r="C30" s="18">
        <v>17</v>
      </c>
      <c r="D30" s="68">
        <v>23</v>
      </c>
      <c r="E30" s="68">
        <v>30</v>
      </c>
      <c r="F30" s="18">
        <v>19</v>
      </c>
      <c r="G30" s="18">
        <v>24</v>
      </c>
      <c r="H30" s="18">
        <v>27</v>
      </c>
      <c r="I30" s="103">
        <v>20</v>
      </c>
      <c r="J30" s="69"/>
      <c r="K30" s="69"/>
      <c r="L30" s="69"/>
      <c r="M30" s="67"/>
      <c r="N30" s="2"/>
      <c r="O30" s="2"/>
      <c r="P30" s="2"/>
      <c r="Q30" s="2"/>
      <c r="R30" s="7"/>
      <c r="S30" s="7"/>
    </row>
    <row r="31" spans="1:19" ht="12.75">
      <c r="A31" s="28">
        <v>24</v>
      </c>
      <c r="B31" s="18">
        <v>17</v>
      </c>
      <c r="C31" s="18">
        <v>19</v>
      </c>
      <c r="D31" s="68">
        <v>23</v>
      </c>
      <c r="E31" s="15">
        <v>24</v>
      </c>
      <c r="F31" s="18">
        <v>28</v>
      </c>
      <c r="G31" s="18">
        <v>16</v>
      </c>
      <c r="H31" s="18">
        <v>28</v>
      </c>
      <c r="I31" s="69">
        <v>28</v>
      </c>
      <c r="J31" s="69"/>
      <c r="K31" s="69"/>
      <c r="L31" s="69"/>
      <c r="M31" s="67"/>
      <c r="N31" s="2"/>
      <c r="O31" s="2"/>
      <c r="P31" s="2"/>
      <c r="Q31" s="2"/>
      <c r="R31" s="7"/>
      <c r="S31" s="7"/>
    </row>
    <row r="32" spans="1:19" ht="12.75">
      <c r="A32" s="28">
        <v>25</v>
      </c>
      <c r="B32" s="18">
        <v>20</v>
      </c>
      <c r="C32" s="18">
        <v>15</v>
      </c>
      <c r="D32" s="68">
        <v>10</v>
      </c>
      <c r="E32" s="15">
        <v>6</v>
      </c>
      <c r="F32" s="18">
        <v>26</v>
      </c>
      <c r="G32" s="18">
        <v>24</v>
      </c>
      <c r="H32" s="18">
        <v>25</v>
      </c>
      <c r="I32" s="18">
        <v>13</v>
      </c>
      <c r="J32" s="69"/>
      <c r="K32" s="69"/>
      <c r="L32" s="69"/>
      <c r="M32" s="67"/>
      <c r="N32" s="2"/>
      <c r="O32" s="2"/>
      <c r="P32" s="2"/>
      <c r="Q32" s="2"/>
      <c r="R32" s="7"/>
      <c r="S32" s="7"/>
    </row>
    <row r="33" spans="1:19" ht="12.75">
      <c r="A33" s="28">
        <v>26</v>
      </c>
      <c r="B33" s="18">
        <v>20</v>
      </c>
      <c r="C33" s="18">
        <v>18</v>
      </c>
      <c r="D33" s="68">
        <v>17</v>
      </c>
      <c r="E33" s="68">
        <v>21</v>
      </c>
      <c r="F33" s="18">
        <v>28</v>
      </c>
      <c r="G33" s="18">
        <v>22</v>
      </c>
      <c r="H33" s="18">
        <v>27</v>
      </c>
      <c r="I33" s="18">
        <v>23</v>
      </c>
      <c r="J33" s="69"/>
      <c r="K33" s="69"/>
      <c r="L33" s="69"/>
      <c r="M33" s="67"/>
      <c r="N33" s="2"/>
      <c r="O33" s="2"/>
      <c r="P33" s="2"/>
      <c r="Q33" s="2"/>
      <c r="R33" s="7"/>
      <c r="S33" s="7"/>
    </row>
    <row r="34" spans="1:19" ht="12.75">
      <c r="A34" s="28">
        <v>27</v>
      </c>
      <c r="B34" s="18">
        <v>24</v>
      </c>
      <c r="C34" s="18">
        <v>12</v>
      </c>
      <c r="D34" s="68">
        <v>16</v>
      </c>
      <c r="E34" s="68">
        <v>23</v>
      </c>
      <c r="F34" s="18">
        <v>27</v>
      </c>
      <c r="G34" s="18">
        <v>26</v>
      </c>
      <c r="H34" s="18">
        <v>27</v>
      </c>
      <c r="I34" s="18"/>
      <c r="J34" s="69"/>
      <c r="K34" s="69"/>
      <c r="L34" s="69"/>
      <c r="M34" s="67"/>
      <c r="N34" s="2"/>
      <c r="O34" s="2"/>
      <c r="P34" s="2"/>
      <c r="Q34" s="2"/>
      <c r="R34" s="7"/>
      <c r="S34" s="7"/>
    </row>
    <row r="35" spans="1:19" ht="12.75">
      <c r="A35" s="28">
        <v>28</v>
      </c>
      <c r="B35" s="18">
        <v>20</v>
      </c>
      <c r="C35" s="18">
        <v>23</v>
      </c>
      <c r="D35" s="68">
        <v>17</v>
      </c>
      <c r="E35" s="68">
        <v>14</v>
      </c>
      <c r="F35" s="18">
        <v>21</v>
      </c>
      <c r="G35" s="18">
        <v>24</v>
      </c>
      <c r="H35" s="18">
        <v>26</v>
      </c>
      <c r="I35" s="18"/>
      <c r="J35" s="69"/>
      <c r="K35" s="69"/>
      <c r="L35" s="69"/>
      <c r="M35" s="67"/>
      <c r="N35" s="2"/>
      <c r="O35" s="2"/>
      <c r="P35" s="2"/>
      <c r="Q35" s="2"/>
      <c r="R35" s="7"/>
      <c r="S35" s="7"/>
    </row>
    <row r="36" spans="1:19" ht="12.75">
      <c r="A36" s="28">
        <v>29</v>
      </c>
      <c r="B36" s="18">
        <v>14</v>
      </c>
      <c r="C36" s="18"/>
      <c r="D36" s="68">
        <v>19</v>
      </c>
      <c r="E36" s="15">
        <v>17</v>
      </c>
      <c r="F36" s="18">
        <v>19</v>
      </c>
      <c r="G36" s="18">
        <v>21</v>
      </c>
      <c r="H36" s="18">
        <v>24</v>
      </c>
      <c r="I36" s="103"/>
      <c r="J36" s="69"/>
      <c r="K36" s="69"/>
      <c r="L36" s="67"/>
      <c r="M36" s="67"/>
      <c r="N36" s="2"/>
      <c r="O36" s="2"/>
      <c r="P36" s="2"/>
      <c r="Q36" s="2"/>
      <c r="R36" s="7"/>
      <c r="S36" s="7"/>
    </row>
    <row r="37" spans="1:19" ht="12.75">
      <c r="A37" s="28">
        <v>30</v>
      </c>
      <c r="B37" s="18">
        <v>15</v>
      </c>
      <c r="C37" s="18"/>
      <c r="D37" s="68">
        <v>15</v>
      </c>
      <c r="E37" s="68">
        <v>27</v>
      </c>
      <c r="F37" s="18">
        <v>23</v>
      </c>
      <c r="G37" s="18">
        <v>28</v>
      </c>
      <c r="H37" s="18"/>
      <c r="I37" s="18"/>
      <c r="J37" s="69"/>
      <c r="K37" s="69"/>
      <c r="L37" s="67"/>
      <c r="M37" s="67"/>
      <c r="N37" s="2"/>
      <c r="O37" s="2"/>
      <c r="P37" s="2"/>
      <c r="Q37" s="2"/>
      <c r="R37" s="7"/>
      <c r="S37" s="7"/>
    </row>
    <row r="38" spans="1:19" ht="12.75">
      <c r="A38" s="28">
        <v>31</v>
      </c>
      <c r="B38" s="18">
        <v>17</v>
      </c>
      <c r="C38" s="18"/>
      <c r="D38" s="15">
        <v>19</v>
      </c>
      <c r="E38" s="18"/>
      <c r="F38" s="18">
        <v>18</v>
      </c>
      <c r="G38" s="18"/>
      <c r="H38" s="69">
        <v>24</v>
      </c>
      <c r="I38" s="18"/>
      <c r="J38" s="18"/>
      <c r="K38" s="69"/>
      <c r="L38" s="18"/>
      <c r="M38" s="67"/>
      <c r="N38" s="2"/>
      <c r="O38" s="2"/>
      <c r="P38" s="2"/>
      <c r="Q38" s="2"/>
      <c r="R38" s="7"/>
      <c r="S38" s="7"/>
    </row>
    <row r="39" spans="1:18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31" t="s">
        <v>16</v>
      </c>
      <c r="B40" s="31">
        <f aca="true" t="shared" si="3" ref="B40:M40">COUNTIF(B8:B38,"&gt;42")</f>
        <v>0</v>
      </c>
      <c r="C40" s="31">
        <f t="shared" si="3"/>
        <v>0</v>
      </c>
      <c r="D40" s="31">
        <f t="shared" si="3"/>
        <v>0</v>
      </c>
      <c r="E40" s="31">
        <f t="shared" si="3"/>
        <v>4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5"/>
      <c r="O40" s="35"/>
      <c r="P40" s="35"/>
      <c r="Q40" s="35"/>
      <c r="R40" s="35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31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28</v>
      </c>
      <c r="D41" s="12">
        <f t="shared" si="4"/>
        <v>31</v>
      </c>
      <c r="E41" s="12">
        <f t="shared" si="4"/>
        <v>30</v>
      </c>
      <c r="F41" s="12">
        <f t="shared" si="4"/>
        <v>31</v>
      </c>
      <c r="G41" s="12">
        <f t="shared" si="4"/>
        <v>30</v>
      </c>
      <c r="H41" s="12">
        <f t="shared" si="4"/>
        <v>30</v>
      </c>
      <c r="I41" s="12">
        <f t="shared" si="4"/>
        <v>26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74"/>
      <c r="O41" s="1">
        <f>SUM(B41:N41)</f>
        <v>237</v>
      </c>
    </row>
    <row r="43" ht="12.75">
      <c r="A43" s="9" t="s">
        <v>36</v>
      </c>
    </row>
  </sheetData>
  <sheetProtection password="CC53" sheet="1" objects="1" scenarios="1"/>
  <conditionalFormatting sqref="Q7">
    <cfRule type="cellIs" priority="1" dxfId="0" operator="greaterThan" stopIfTrue="1">
      <formula>29</formula>
    </cfRule>
  </conditionalFormatting>
  <conditionalFormatting sqref="S3 B6:M6">
    <cfRule type="cellIs" priority="2" dxfId="15" operator="equal" stopIfTrue="1">
      <formula>0</formula>
    </cfRule>
  </conditionalFormatting>
  <conditionalFormatting sqref="B40:M4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O4:O5 P4 Q5">
    <cfRule type="cellIs" priority="5" dxfId="0" operator="greaterThan" stopIfTrue="1">
      <formula>0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I38"/>
    </sheetView>
  </sheetViews>
  <sheetFormatPr defaultColWidth="9.140625" defaultRowHeight="12.75"/>
  <cols>
    <col min="1" max="1" width="17.8515625" style="25" customWidth="1"/>
    <col min="2" max="2" width="8.57421875" style="25" customWidth="1"/>
    <col min="3" max="3" width="8.7109375" style="25" customWidth="1"/>
    <col min="4" max="4" width="9.00390625" style="25" customWidth="1"/>
    <col min="5" max="5" width="8.421875" style="25" customWidth="1"/>
    <col min="6" max="6" width="8.00390625" style="25" customWidth="1"/>
    <col min="7" max="7" width="7.57421875" style="25" customWidth="1"/>
    <col min="8" max="8" width="8.140625" style="25" customWidth="1"/>
    <col min="9" max="9" width="8.00390625" style="25" customWidth="1"/>
    <col min="10" max="10" width="8.7109375" style="25" customWidth="1"/>
    <col min="11" max="11" width="7.57421875" style="25" customWidth="1"/>
    <col min="12" max="12" width="8.00390625" style="25" customWidth="1"/>
    <col min="13" max="13" width="8.421875" style="25" customWidth="1"/>
    <col min="14" max="14" width="5.7109375" style="25" customWidth="1"/>
    <col min="15" max="15" width="9.7109375" style="25" customWidth="1"/>
    <col min="16" max="17" width="9.28125" style="25" bestFit="1" customWidth="1"/>
    <col min="18" max="18" width="24.28125" style="25" bestFit="1" customWidth="1"/>
    <col min="19" max="19" width="17.57421875" style="25" customWidth="1"/>
    <col min="20" max="24" width="5.7109375" style="25" customWidth="1"/>
    <col min="25" max="25" width="2.00390625" style="25" customWidth="1"/>
    <col min="26" max="26" width="9.140625" style="25" customWidth="1"/>
    <col min="27" max="27" width="1.57421875" style="25" customWidth="1"/>
    <col min="28" max="28" width="17.8515625" style="25" customWidth="1"/>
    <col min="29" max="16384" width="9.140625" style="25" customWidth="1"/>
  </cols>
  <sheetData>
    <row r="1" spans="1:28" ht="15.75" customHeight="1">
      <c r="A1" s="43" t="s">
        <v>154</v>
      </c>
      <c r="B1" s="46"/>
      <c r="C1" s="46"/>
      <c r="D1" s="46"/>
      <c r="E1" s="46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5" ht="25.5">
      <c r="A3" s="10" t="s">
        <v>0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  <c r="T3" s="50"/>
      <c r="U3" s="50"/>
      <c r="V3" s="50"/>
      <c r="W3" s="50"/>
      <c r="X3" s="50"/>
      <c r="Y3" s="29"/>
    </row>
    <row r="4" spans="1:25" ht="14.25" customHeight="1">
      <c r="A4" s="16" t="s">
        <v>1</v>
      </c>
      <c r="B4" s="5">
        <f aca="true" t="shared" si="0" ref="B4:M4">IF(ISERROR(AVERAGE(B8:B38)),"",AVERAGE(B8:B38))</f>
        <v>8.058823529411764</v>
      </c>
      <c r="C4" s="5">
        <f t="shared" si="0"/>
        <v>10.833333333333334</v>
      </c>
      <c r="D4" s="5">
        <f t="shared" si="0"/>
        <v>7.222222222222222</v>
      </c>
      <c r="E4" s="5">
        <f t="shared" si="0"/>
        <v>7.75</v>
      </c>
      <c r="F4" s="5">
        <f t="shared" si="0"/>
        <v>6.666666666666667</v>
      </c>
      <c r="G4" s="5">
        <f t="shared" si="0"/>
        <v>6.142857142857143</v>
      </c>
      <c r="H4" s="5">
        <f t="shared" si="0"/>
        <v>8.68421052631579</v>
      </c>
      <c r="I4" s="5">
        <f t="shared" si="0"/>
        <v>8.142857142857142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8.014814814814814</v>
      </c>
      <c r="S4" s="5">
        <f>IF(ISERROR(AVERAGE(B4:M4)),"",AVERAGE(B4:M4))</f>
        <v>7.937621320458007</v>
      </c>
      <c r="T4" s="51"/>
      <c r="U4" s="51"/>
      <c r="V4" s="51"/>
      <c r="W4" s="51"/>
      <c r="X4" s="51"/>
      <c r="Y4" s="29"/>
    </row>
    <row r="5" spans="1:25" ht="14.25" customHeight="1">
      <c r="A5" s="16" t="s">
        <v>2</v>
      </c>
      <c r="B5" s="5">
        <f aca="true" t="shared" si="1" ref="B5:M5">MAX(B8:B38)</f>
        <v>21</v>
      </c>
      <c r="C5" s="5">
        <f t="shared" si="1"/>
        <v>18</v>
      </c>
      <c r="D5" s="5">
        <f t="shared" si="1"/>
        <v>16</v>
      </c>
      <c r="E5" s="5">
        <f t="shared" si="1"/>
        <v>16</v>
      </c>
      <c r="F5" s="5">
        <f t="shared" si="1"/>
        <v>11</v>
      </c>
      <c r="G5" s="5">
        <f t="shared" si="1"/>
        <v>9</v>
      </c>
      <c r="H5" s="5">
        <f t="shared" si="1"/>
        <v>18</v>
      </c>
      <c r="I5" s="5">
        <f t="shared" si="1"/>
        <v>13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  <c r="T5" s="51"/>
      <c r="U5" s="51"/>
      <c r="V5" s="51"/>
      <c r="W5" s="51"/>
      <c r="X5" s="51"/>
      <c r="Y5" s="29"/>
    </row>
    <row r="6" spans="1:25" ht="14.25" customHeight="1">
      <c r="A6" s="17" t="s">
        <v>3</v>
      </c>
      <c r="B6" s="6">
        <f aca="true" t="shared" si="2" ref="B6:M6">MIN(B8:B38)</f>
        <v>5</v>
      </c>
      <c r="C6" s="6">
        <f t="shared" si="2"/>
        <v>6</v>
      </c>
      <c r="D6" s="6">
        <f t="shared" si="2"/>
        <v>5</v>
      </c>
      <c r="E6" s="6">
        <f t="shared" si="2"/>
        <v>5</v>
      </c>
      <c r="F6" s="6">
        <f t="shared" si="2"/>
        <v>5</v>
      </c>
      <c r="G6" s="6">
        <f t="shared" si="2"/>
        <v>5</v>
      </c>
      <c r="H6" s="6">
        <f t="shared" si="2"/>
        <v>5</v>
      </c>
      <c r="I6" s="6">
        <f t="shared" si="2"/>
        <v>6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  <c r="T6" s="51"/>
      <c r="U6" s="51"/>
      <c r="V6" s="51"/>
      <c r="W6" s="51"/>
      <c r="X6" s="51"/>
      <c r="Y6" s="29"/>
    </row>
    <row r="7" spans="2:25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8</v>
      </c>
      <c r="S7" s="34"/>
      <c r="T7" s="52"/>
      <c r="U7" s="52"/>
      <c r="V7" s="52"/>
      <c r="W7" s="52"/>
      <c r="X7" s="52"/>
      <c r="Y7" s="29"/>
    </row>
    <row r="8" spans="1:28" ht="12.75">
      <c r="A8" s="1">
        <v>1</v>
      </c>
      <c r="B8" s="18">
        <v>5</v>
      </c>
      <c r="C8" s="18" t="s">
        <v>71</v>
      </c>
      <c r="D8" s="68" t="s">
        <v>71</v>
      </c>
      <c r="E8" s="68" t="s">
        <v>71</v>
      </c>
      <c r="F8" s="68" t="s">
        <v>71</v>
      </c>
      <c r="G8" s="69">
        <v>9</v>
      </c>
      <c r="H8" s="69" t="s">
        <v>71</v>
      </c>
      <c r="I8" s="103" t="s">
        <v>71</v>
      </c>
      <c r="J8" s="69"/>
      <c r="K8" s="69"/>
      <c r="L8" s="69"/>
      <c r="M8" s="67"/>
      <c r="N8" s="2"/>
      <c r="O8" s="29"/>
      <c r="P8" s="64"/>
      <c r="Q8" s="64"/>
      <c r="R8" s="39"/>
      <c r="S8" s="7"/>
      <c r="T8" s="52"/>
      <c r="U8" s="52"/>
      <c r="V8" s="52"/>
      <c r="W8" s="52"/>
      <c r="X8" s="52"/>
      <c r="Y8" s="29"/>
      <c r="Z8" s="29"/>
      <c r="AA8" s="29"/>
      <c r="AB8" s="29"/>
    </row>
    <row r="9" spans="1:28" ht="12.75">
      <c r="A9" s="1">
        <v>2</v>
      </c>
      <c r="B9" s="18" t="s">
        <v>71</v>
      </c>
      <c r="C9" s="18" t="s">
        <v>71</v>
      </c>
      <c r="D9" s="68">
        <v>7</v>
      </c>
      <c r="E9" s="68">
        <v>6</v>
      </c>
      <c r="F9" s="68" t="s">
        <v>71</v>
      </c>
      <c r="G9" s="69" t="s">
        <v>71</v>
      </c>
      <c r="H9" s="69" t="s">
        <v>71</v>
      </c>
      <c r="I9" s="103" t="s">
        <v>71</v>
      </c>
      <c r="J9" s="18"/>
      <c r="K9" s="69"/>
      <c r="L9" s="69"/>
      <c r="M9" s="67"/>
      <c r="N9" s="2"/>
      <c r="O9" s="64"/>
      <c r="P9" s="64"/>
      <c r="Q9" s="61"/>
      <c r="R9" s="7"/>
      <c r="S9" s="7"/>
      <c r="T9" s="52"/>
      <c r="U9" s="52"/>
      <c r="V9" s="52"/>
      <c r="W9" s="52"/>
      <c r="X9" s="52"/>
      <c r="Y9" s="29"/>
      <c r="Z9" s="29"/>
      <c r="AA9" s="29"/>
      <c r="AB9" s="29"/>
    </row>
    <row r="10" spans="1:28" ht="12.75">
      <c r="A10" s="1">
        <v>3</v>
      </c>
      <c r="B10" s="18" t="s">
        <v>71</v>
      </c>
      <c r="C10" s="18">
        <v>7</v>
      </c>
      <c r="D10" s="68">
        <v>5</v>
      </c>
      <c r="E10" s="18">
        <v>7</v>
      </c>
      <c r="F10" s="68">
        <v>6</v>
      </c>
      <c r="G10" s="69" t="s">
        <v>71</v>
      </c>
      <c r="H10" s="69">
        <v>6</v>
      </c>
      <c r="I10" s="103" t="s">
        <v>71</v>
      </c>
      <c r="J10" s="69"/>
      <c r="K10" s="69"/>
      <c r="L10" s="69"/>
      <c r="M10" s="67"/>
      <c r="N10" s="2"/>
      <c r="O10" s="64"/>
      <c r="P10" s="64"/>
      <c r="Q10" s="61"/>
      <c r="R10" s="7"/>
      <c r="S10" s="7"/>
      <c r="T10" s="52"/>
      <c r="U10" s="52"/>
      <c r="V10" s="52"/>
      <c r="W10" s="52"/>
      <c r="X10" s="52"/>
      <c r="Y10" s="29"/>
      <c r="Z10" s="29"/>
      <c r="AA10" s="29"/>
      <c r="AB10" s="29"/>
    </row>
    <row r="11" spans="1:28" ht="12.75">
      <c r="A11" s="1">
        <v>4</v>
      </c>
      <c r="B11" s="18">
        <v>5</v>
      </c>
      <c r="C11" s="18" t="s">
        <v>71</v>
      </c>
      <c r="D11" s="68">
        <v>6</v>
      </c>
      <c r="E11" s="68">
        <v>10</v>
      </c>
      <c r="F11" s="68">
        <v>8</v>
      </c>
      <c r="G11" s="69" t="s">
        <v>71</v>
      </c>
      <c r="H11" s="69">
        <v>5</v>
      </c>
      <c r="I11" s="103" t="s">
        <v>71</v>
      </c>
      <c r="J11" s="69"/>
      <c r="K11" s="69"/>
      <c r="L11" s="69"/>
      <c r="M11" s="67"/>
      <c r="N11" s="2"/>
      <c r="O11" s="64"/>
      <c r="P11" s="64"/>
      <c r="Q11" s="64"/>
      <c r="R11" s="39"/>
      <c r="S11" s="7"/>
      <c r="T11" s="52"/>
      <c r="U11" s="52"/>
      <c r="V11" s="52"/>
      <c r="W11" s="52"/>
      <c r="X11" s="52"/>
      <c r="Y11" s="29"/>
      <c r="Z11" s="29"/>
      <c r="AA11" s="29"/>
      <c r="AB11" s="29"/>
    </row>
    <row r="12" spans="1:28" ht="12.75">
      <c r="A12" s="1">
        <v>5</v>
      </c>
      <c r="B12" s="18" t="s">
        <v>71</v>
      </c>
      <c r="C12" s="18" t="s">
        <v>71</v>
      </c>
      <c r="D12" s="68">
        <v>9</v>
      </c>
      <c r="E12" s="68">
        <v>6</v>
      </c>
      <c r="F12" s="68">
        <v>5</v>
      </c>
      <c r="G12" s="69" t="s">
        <v>71</v>
      </c>
      <c r="H12" s="69">
        <v>18</v>
      </c>
      <c r="I12" s="103" t="s">
        <v>71</v>
      </c>
      <c r="J12" s="69"/>
      <c r="K12" s="69"/>
      <c r="L12" s="69"/>
      <c r="M12" s="67"/>
      <c r="N12" s="2"/>
      <c r="O12" s="64"/>
      <c r="P12" s="64"/>
      <c r="Q12" s="38"/>
      <c r="R12" s="39"/>
      <c r="S12" s="7"/>
      <c r="T12" s="52"/>
      <c r="U12" s="52"/>
      <c r="V12" s="52"/>
      <c r="W12" s="52"/>
      <c r="X12" s="52"/>
      <c r="Y12" s="29"/>
      <c r="Z12" s="29"/>
      <c r="AA12" s="29"/>
      <c r="AB12" s="29"/>
    </row>
    <row r="13" spans="1:28" ht="12.75">
      <c r="A13" s="1">
        <v>6</v>
      </c>
      <c r="B13" s="18" t="s">
        <v>71</v>
      </c>
      <c r="C13" s="18" t="s">
        <v>71</v>
      </c>
      <c r="D13" s="68" t="s">
        <v>71</v>
      </c>
      <c r="E13" s="68">
        <v>9</v>
      </c>
      <c r="F13" s="68" t="s">
        <v>71</v>
      </c>
      <c r="G13" s="69" t="s">
        <v>71</v>
      </c>
      <c r="H13" s="69">
        <v>9</v>
      </c>
      <c r="I13" s="103">
        <v>7</v>
      </c>
      <c r="J13" s="69"/>
      <c r="K13" s="69"/>
      <c r="L13" s="69"/>
      <c r="M13" s="67"/>
      <c r="N13" s="2"/>
      <c r="O13" s="64"/>
      <c r="P13" s="64"/>
      <c r="Q13" s="61"/>
      <c r="R13" s="39"/>
      <c r="S13" s="7"/>
      <c r="T13" s="52"/>
      <c r="U13" s="52"/>
      <c r="V13" s="52"/>
      <c r="W13" s="52"/>
      <c r="X13" s="52"/>
      <c r="Y13" s="29"/>
      <c r="Z13" s="29"/>
      <c r="AA13" s="29"/>
      <c r="AB13" s="29"/>
    </row>
    <row r="14" spans="1:28" ht="12.75">
      <c r="A14" s="1">
        <v>7</v>
      </c>
      <c r="B14" s="18" t="s">
        <v>71</v>
      </c>
      <c r="C14" s="18">
        <v>13</v>
      </c>
      <c r="D14" s="68">
        <v>9</v>
      </c>
      <c r="E14" s="68" t="s">
        <v>71</v>
      </c>
      <c r="F14" s="68">
        <v>7</v>
      </c>
      <c r="G14" s="69">
        <v>5</v>
      </c>
      <c r="H14" s="69" t="s">
        <v>71</v>
      </c>
      <c r="I14" s="103">
        <v>13</v>
      </c>
      <c r="J14" s="69"/>
      <c r="K14" s="69"/>
      <c r="L14" s="69"/>
      <c r="M14" s="67"/>
      <c r="N14" s="2"/>
      <c r="O14" s="64"/>
      <c r="P14" s="64"/>
      <c r="Q14" s="64"/>
      <c r="R14" s="39"/>
      <c r="S14" s="7"/>
      <c r="T14" s="52"/>
      <c r="U14" s="52"/>
      <c r="V14" s="52"/>
      <c r="W14" s="52"/>
      <c r="X14" s="52"/>
      <c r="Y14" s="29"/>
      <c r="Z14" s="29"/>
      <c r="AA14" s="29"/>
      <c r="AB14" s="29"/>
    </row>
    <row r="15" spans="1:28" ht="12.75">
      <c r="A15" s="1">
        <v>8</v>
      </c>
      <c r="B15" s="18" t="s">
        <v>71</v>
      </c>
      <c r="C15" s="18">
        <v>13</v>
      </c>
      <c r="D15" s="68">
        <v>6</v>
      </c>
      <c r="E15" s="68">
        <v>5</v>
      </c>
      <c r="F15" s="68" t="s">
        <v>71</v>
      </c>
      <c r="G15" s="69" t="s">
        <v>71</v>
      </c>
      <c r="H15" s="69">
        <v>9</v>
      </c>
      <c r="I15" s="103">
        <v>9</v>
      </c>
      <c r="J15" s="18"/>
      <c r="K15" s="69"/>
      <c r="L15" s="69"/>
      <c r="M15" s="18"/>
      <c r="N15" s="2"/>
      <c r="O15" s="64"/>
      <c r="P15" s="64"/>
      <c r="Q15" s="61"/>
      <c r="R15" s="39"/>
      <c r="S15" s="7"/>
      <c r="T15" s="52"/>
      <c r="U15" s="52"/>
      <c r="V15" s="52"/>
      <c r="W15" s="52"/>
      <c r="X15" s="52"/>
      <c r="Y15" s="29"/>
      <c r="Z15" s="29"/>
      <c r="AA15" s="29"/>
      <c r="AB15" s="29"/>
    </row>
    <row r="16" spans="1:28" ht="12.75">
      <c r="A16" s="1">
        <v>9</v>
      </c>
      <c r="B16" s="18" t="s">
        <v>71</v>
      </c>
      <c r="C16" s="18">
        <v>11</v>
      </c>
      <c r="D16" s="68" t="s">
        <v>71</v>
      </c>
      <c r="E16" s="18">
        <v>8</v>
      </c>
      <c r="F16" s="68">
        <v>5</v>
      </c>
      <c r="G16" s="69" t="s">
        <v>71</v>
      </c>
      <c r="H16" s="69">
        <v>10</v>
      </c>
      <c r="I16" s="103">
        <v>8</v>
      </c>
      <c r="J16" s="69"/>
      <c r="K16" s="69"/>
      <c r="L16" s="69"/>
      <c r="M16" s="67"/>
      <c r="N16" s="2"/>
      <c r="O16" s="64"/>
      <c r="P16" s="64"/>
      <c r="Q16" s="61"/>
      <c r="R16" s="39"/>
      <c r="S16" s="7"/>
      <c r="T16" s="52"/>
      <c r="U16" s="52"/>
      <c r="V16" s="52"/>
      <c r="W16" s="52"/>
      <c r="X16" s="52"/>
      <c r="Y16" s="29"/>
      <c r="Z16" s="29"/>
      <c r="AA16" s="29"/>
      <c r="AB16" s="29"/>
    </row>
    <row r="17" spans="1:28" ht="12.75">
      <c r="A17" s="1">
        <v>10</v>
      </c>
      <c r="B17" s="18" t="s">
        <v>71</v>
      </c>
      <c r="C17" s="18">
        <v>17</v>
      </c>
      <c r="D17" s="68">
        <v>8</v>
      </c>
      <c r="E17" s="68">
        <v>6</v>
      </c>
      <c r="F17" s="68">
        <v>5</v>
      </c>
      <c r="G17" s="18" t="s">
        <v>71</v>
      </c>
      <c r="H17" s="68">
        <v>11</v>
      </c>
      <c r="I17" s="103">
        <v>6</v>
      </c>
      <c r="J17" s="69"/>
      <c r="K17" s="69"/>
      <c r="L17" s="69"/>
      <c r="M17" s="67"/>
      <c r="N17" s="2"/>
      <c r="O17" s="64"/>
      <c r="P17" s="64"/>
      <c r="Q17" s="64"/>
      <c r="R17" s="39"/>
      <c r="S17" s="7"/>
      <c r="T17" s="52"/>
      <c r="U17" s="52"/>
      <c r="V17" s="52"/>
      <c r="W17" s="52"/>
      <c r="X17" s="52"/>
      <c r="Y17" s="29"/>
      <c r="Z17" s="29"/>
      <c r="AA17" s="29"/>
      <c r="AB17" s="29"/>
    </row>
    <row r="18" spans="1:28" ht="12.75">
      <c r="A18" s="1">
        <v>11</v>
      </c>
      <c r="B18" s="18">
        <v>18</v>
      </c>
      <c r="C18" s="18">
        <v>18</v>
      </c>
      <c r="D18" s="68">
        <v>7</v>
      </c>
      <c r="E18" s="68">
        <v>5</v>
      </c>
      <c r="F18" s="68" t="s">
        <v>71</v>
      </c>
      <c r="G18" s="69" t="s">
        <v>71</v>
      </c>
      <c r="H18" s="68">
        <v>12</v>
      </c>
      <c r="I18" s="103">
        <v>8</v>
      </c>
      <c r="J18" s="69"/>
      <c r="K18" s="69"/>
      <c r="L18" s="69"/>
      <c r="M18" s="67"/>
      <c r="N18" s="2"/>
      <c r="O18" s="64"/>
      <c r="P18" s="64"/>
      <c r="Q18" s="61"/>
      <c r="R18" s="39"/>
      <c r="S18" s="7"/>
      <c r="T18" s="52"/>
      <c r="U18" s="52"/>
      <c r="V18" s="52"/>
      <c r="W18" s="52"/>
      <c r="X18" s="52"/>
      <c r="Y18" s="29"/>
      <c r="Z18" s="29"/>
      <c r="AA18" s="29"/>
      <c r="AB18" s="29"/>
    </row>
    <row r="19" spans="1:28" ht="12.75">
      <c r="A19" s="1">
        <v>12</v>
      </c>
      <c r="B19" s="18">
        <v>6</v>
      </c>
      <c r="C19" s="18" t="s">
        <v>71</v>
      </c>
      <c r="D19" s="68">
        <v>16</v>
      </c>
      <c r="E19" s="68">
        <v>5</v>
      </c>
      <c r="F19" s="68">
        <v>6</v>
      </c>
      <c r="G19" s="69">
        <v>5</v>
      </c>
      <c r="H19" s="68">
        <v>14</v>
      </c>
      <c r="I19" s="103">
        <v>8</v>
      </c>
      <c r="J19" s="69"/>
      <c r="K19" s="69"/>
      <c r="L19" s="69"/>
      <c r="M19" s="18"/>
      <c r="N19" s="2"/>
      <c r="O19" s="64"/>
      <c r="P19" s="64"/>
      <c r="Q19" s="65"/>
      <c r="R19" s="39"/>
      <c r="S19" s="7"/>
      <c r="T19" s="52"/>
      <c r="U19" s="52"/>
      <c r="V19" s="52"/>
      <c r="W19" s="52"/>
      <c r="X19" s="52"/>
      <c r="Y19" s="29"/>
      <c r="Z19" s="29"/>
      <c r="AA19" s="29"/>
      <c r="AB19" s="29"/>
    </row>
    <row r="20" spans="1:28" ht="12.75">
      <c r="A20" s="1">
        <v>13</v>
      </c>
      <c r="B20" s="18">
        <v>6</v>
      </c>
      <c r="C20" s="18">
        <v>9</v>
      </c>
      <c r="D20" s="68" t="s">
        <v>71</v>
      </c>
      <c r="E20" s="68" t="s">
        <v>71</v>
      </c>
      <c r="F20" s="68" t="s">
        <v>71</v>
      </c>
      <c r="G20" s="69" t="s">
        <v>71</v>
      </c>
      <c r="H20" s="68">
        <v>8</v>
      </c>
      <c r="I20" s="103">
        <v>6</v>
      </c>
      <c r="J20" s="69"/>
      <c r="K20" s="69"/>
      <c r="L20" s="69"/>
      <c r="M20" s="67"/>
      <c r="N20" s="2"/>
      <c r="O20" s="64"/>
      <c r="P20" s="64"/>
      <c r="Q20" s="39"/>
      <c r="R20" s="39"/>
      <c r="S20" s="7"/>
      <c r="T20" s="52"/>
      <c r="U20" s="52"/>
      <c r="V20" s="52"/>
      <c r="W20" s="52"/>
      <c r="X20" s="52"/>
      <c r="Y20" s="29"/>
      <c r="Z20" s="29"/>
      <c r="AA20" s="29"/>
      <c r="AB20" s="29"/>
    </row>
    <row r="21" spans="1:28" ht="12.75">
      <c r="A21" s="1">
        <v>14</v>
      </c>
      <c r="B21" s="18">
        <v>8</v>
      </c>
      <c r="C21" s="18">
        <v>10</v>
      </c>
      <c r="D21" s="68" t="s">
        <v>71</v>
      </c>
      <c r="E21" s="68" t="s">
        <v>71</v>
      </c>
      <c r="F21" s="68">
        <v>6</v>
      </c>
      <c r="G21" s="69">
        <v>5</v>
      </c>
      <c r="H21" s="68">
        <v>8</v>
      </c>
      <c r="I21" s="103">
        <v>6</v>
      </c>
      <c r="J21" s="69"/>
      <c r="K21" s="69"/>
      <c r="L21" s="69"/>
      <c r="M21" s="67"/>
      <c r="N21" s="2"/>
      <c r="O21" s="64"/>
      <c r="P21" s="64"/>
      <c r="Q21" s="61"/>
      <c r="R21" s="39"/>
      <c r="S21" s="7"/>
      <c r="T21" s="52"/>
      <c r="U21" s="52"/>
      <c r="V21" s="52"/>
      <c r="W21" s="52"/>
      <c r="X21" s="52"/>
      <c r="Y21" s="29"/>
      <c r="Z21" s="29"/>
      <c r="AA21" s="29"/>
      <c r="AB21" s="29"/>
    </row>
    <row r="22" spans="1:28" ht="12.75">
      <c r="A22" s="1">
        <v>15</v>
      </c>
      <c r="B22" s="18">
        <v>21</v>
      </c>
      <c r="C22" s="18">
        <v>12</v>
      </c>
      <c r="D22" s="68" t="s">
        <v>71</v>
      </c>
      <c r="E22" s="68" t="s">
        <v>71</v>
      </c>
      <c r="F22" s="68">
        <v>5</v>
      </c>
      <c r="G22" s="69">
        <v>5</v>
      </c>
      <c r="H22" s="68">
        <v>10</v>
      </c>
      <c r="I22" s="103">
        <v>9</v>
      </c>
      <c r="J22" s="69"/>
      <c r="K22" s="69"/>
      <c r="L22" s="69"/>
      <c r="M22" s="67"/>
      <c r="N22" s="2"/>
      <c r="O22" s="64"/>
      <c r="P22" s="64"/>
      <c r="Q22" s="65"/>
      <c r="R22" s="39"/>
      <c r="S22" s="7"/>
      <c r="T22" s="52"/>
      <c r="U22" s="52"/>
      <c r="V22" s="52"/>
      <c r="W22" s="52"/>
      <c r="X22" s="52"/>
      <c r="Y22" s="29"/>
      <c r="Z22" s="29"/>
      <c r="AA22" s="29"/>
      <c r="AB22" s="29"/>
    </row>
    <row r="23" spans="1:28" ht="12.75">
      <c r="A23" s="1">
        <v>16</v>
      </c>
      <c r="B23" s="18">
        <v>15</v>
      </c>
      <c r="C23" s="18">
        <v>8</v>
      </c>
      <c r="D23" s="68" t="s">
        <v>71</v>
      </c>
      <c r="E23" s="68">
        <v>16</v>
      </c>
      <c r="F23" s="18">
        <v>9</v>
      </c>
      <c r="G23" s="18">
        <v>8</v>
      </c>
      <c r="H23" s="18" t="s">
        <v>71</v>
      </c>
      <c r="I23" s="103">
        <v>8</v>
      </c>
      <c r="J23" s="69"/>
      <c r="K23" s="69"/>
      <c r="L23" s="69"/>
      <c r="M23" s="67"/>
      <c r="N23" s="2"/>
      <c r="O23" s="64"/>
      <c r="P23" s="64"/>
      <c r="Q23" s="64"/>
      <c r="R23" s="39"/>
      <c r="S23" s="7"/>
      <c r="T23" s="52"/>
      <c r="U23" s="52"/>
      <c r="V23" s="52"/>
      <c r="W23" s="52"/>
      <c r="X23" s="52"/>
      <c r="Y23" s="29"/>
      <c r="Z23" s="29"/>
      <c r="AA23" s="29"/>
      <c r="AB23" s="29"/>
    </row>
    <row r="24" spans="1:28" ht="12.75">
      <c r="A24" s="1">
        <v>17</v>
      </c>
      <c r="B24" s="18">
        <v>7</v>
      </c>
      <c r="C24" s="18" t="s">
        <v>71</v>
      </c>
      <c r="D24" s="68">
        <v>5</v>
      </c>
      <c r="E24" s="68" t="s">
        <v>71</v>
      </c>
      <c r="F24" s="18">
        <v>11</v>
      </c>
      <c r="G24" s="18" t="s">
        <v>71</v>
      </c>
      <c r="H24" s="18" t="s">
        <v>71</v>
      </c>
      <c r="I24" s="103">
        <v>7</v>
      </c>
      <c r="J24" s="69"/>
      <c r="K24" s="69"/>
      <c r="L24" s="69"/>
      <c r="M24" s="67"/>
      <c r="N24" s="2"/>
      <c r="O24" s="64"/>
      <c r="P24" s="64"/>
      <c r="Q24" s="61"/>
      <c r="R24" s="39"/>
      <c r="S24" s="7"/>
      <c r="T24" s="52"/>
      <c r="U24" s="52"/>
      <c r="V24" s="52"/>
      <c r="W24" s="52"/>
      <c r="X24" s="52"/>
      <c r="Y24" s="29"/>
      <c r="Z24" s="29"/>
      <c r="AA24" s="29"/>
      <c r="AB24" s="29"/>
    </row>
    <row r="25" spans="1:28" ht="12.75">
      <c r="A25" s="1">
        <v>18</v>
      </c>
      <c r="B25" s="18" t="s">
        <v>71</v>
      </c>
      <c r="C25" s="18" t="s">
        <v>71</v>
      </c>
      <c r="D25" s="68">
        <v>6</v>
      </c>
      <c r="E25" s="68" t="s">
        <v>71</v>
      </c>
      <c r="F25" s="18" t="s">
        <v>71</v>
      </c>
      <c r="G25" s="18">
        <v>5</v>
      </c>
      <c r="H25" s="18" t="s">
        <v>71</v>
      </c>
      <c r="I25" s="103">
        <v>8</v>
      </c>
      <c r="J25" s="69"/>
      <c r="K25" s="69"/>
      <c r="L25" s="69"/>
      <c r="M25" s="67"/>
      <c r="N25" s="2"/>
      <c r="O25" s="64"/>
      <c r="P25" s="64"/>
      <c r="Q25" s="61"/>
      <c r="R25" s="39"/>
      <c r="S25" s="7"/>
      <c r="T25" s="52"/>
      <c r="U25" s="52"/>
      <c r="V25" s="52"/>
      <c r="W25" s="52"/>
      <c r="X25" s="52"/>
      <c r="Y25" s="29"/>
      <c r="Z25" s="29"/>
      <c r="AA25" s="29"/>
      <c r="AB25" s="29"/>
    </row>
    <row r="26" spans="1:28" ht="12.75">
      <c r="A26" s="1">
        <v>19</v>
      </c>
      <c r="B26" s="18">
        <v>5</v>
      </c>
      <c r="C26" s="18">
        <v>10</v>
      </c>
      <c r="D26" s="68">
        <v>7</v>
      </c>
      <c r="E26" s="68">
        <v>13</v>
      </c>
      <c r="F26" s="18">
        <v>9</v>
      </c>
      <c r="G26" s="18">
        <v>5</v>
      </c>
      <c r="H26" s="18" t="s">
        <v>71</v>
      </c>
      <c r="I26" s="103">
        <v>11</v>
      </c>
      <c r="J26" s="18"/>
      <c r="K26" s="69"/>
      <c r="L26" s="69"/>
      <c r="M26" s="67"/>
      <c r="N26" s="2"/>
      <c r="O26" s="64"/>
      <c r="P26" s="64"/>
      <c r="Q26" s="64"/>
      <c r="R26" s="39"/>
      <c r="S26" s="7"/>
      <c r="T26" s="52"/>
      <c r="U26" s="52"/>
      <c r="V26" s="52"/>
      <c r="W26" s="52"/>
      <c r="X26" s="52"/>
      <c r="Y26" s="29"/>
      <c r="Z26" s="29"/>
      <c r="AA26" s="29"/>
      <c r="AB26" s="29"/>
    </row>
    <row r="27" spans="1:28" ht="12.75">
      <c r="A27" s="1">
        <v>20</v>
      </c>
      <c r="B27" s="18" t="s">
        <v>71</v>
      </c>
      <c r="C27" s="18">
        <v>8</v>
      </c>
      <c r="D27" s="68">
        <v>8</v>
      </c>
      <c r="E27" s="68" t="s">
        <v>71</v>
      </c>
      <c r="F27" s="18">
        <v>6</v>
      </c>
      <c r="G27" s="18">
        <v>7</v>
      </c>
      <c r="H27" s="18" t="s">
        <v>71</v>
      </c>
      <c r="I27" s="103"/>
      <c r="J27" s="69"/>
      <c r="K27" s="69"/>
      <c r="L27" s="69"/>
      <c r="M27" s="67"/>
      <c r="N27" s="2"/>
      <c r="O27" s="64"/>
      <c r="P27" s="2"/>
      <c r="Q27" s="2"/>
      <c r="R27" s="7"/>
      <c r="S27" s="7"/>
      <c r="T27" s="52"/>
      <c r="U27" s="52"/>
      <c r="V27" s="52"/>
      <c r="W27" s="52"/>
      <c r="X27" s="52"/>
      <c r="Y27" s="29"/>
      <c r="Z27" s="29"/>
      <c r="AA27" s="29"/>
      <c r="AB27" s="29"/>
    </row>
    <row r="28" spans="1:28" ht="12.75">
      <c r="A28" s="1">
        <v>21</v>
      </c>
      <c r="B28" s="18">
        <v>5</v>
      </c>
      <c r="C28" s="18">
        <v>6</v>
      </c>
      <c r="D28" s="68">
        <v>7</v>
      </c>
      <c r="E28" s="68">
        <v>6</v>
      </c>
      <c r="F28" s="18" t="s">
        <v>71</v>
      </c>
      <c r="G28" s="18" t="s">
        <v>71</v>
      </c>
      <c r="H28" s="18">
        <v>6</v>
      </c>
      <c r="I28" s="103"/>
      <c r="J28" s="69"/>
      <c r="K28" s="69"/>
      <c r="L28" s="69"/>
      <c r="M28" s="67"/>
      <c r="N28" s="2"/>
      <c r="O28" s="2"/>
      <c r="P28" s="2"/>
      <c r="Q28" s="2"/>
      <c r="R28" s="7"/>
      <c r="S28" s="7"/>
      <c r="T28" s="52"/>
      <c r="U28" s="52"/>
      <c r="V28" s="52"/>
      <c r="W28" s="52"/>
      <c r="X28" s="52"/>
      <c r="Y28" s="29"/>
      <c r="Z28" s="29"/>
      <c r="AA28" s="29"/>
      <c r="AB28" s="29"/>
    </row>
    <row r="29" spans="1:28" ht="12.75">
      <c r="A29" s="1">
        <v>22</v>
      </c>
      <c r="B29" s="18">
        <v>6</v>
      </c>
      <c r="C29" s="18">
        <v>18</v>
      </c>
      <c r="D29" s="68">
        <v>7</v>
      </c>
      <c r="E29" s="68">
        <v>14</v>
      </c>
      <c r="F29" s="18" t="s">
        <v>71</v>
      </c>
      <c r="G29" s="18">
        <v>6</v>
      </c>
      <c r="H29" s="18">
        <v>7</v>
      </c>
      <c r="I29" s="103"/>
      <c r="J29" s="69"/>
      <c r="K29" s="69"/>
      <c r="L29" s="69"/>
      <c r="M29" s="67"/>
      <c r="N29" s="2"/>
      <c r="O29" s="2"/>
      <c r="P29" s="2"/>
      <c r="Q29" s="2"/>
      <c r="R29" s="7"/>
      <c r="S29" s="7"/>
      <c r="T29" s="52"/>
      <c r="U29" s="52"/>
      <c r="V29" s="52"/>
      <c r="W29" s="52"/>
      <c r="X29" s="52"/>
      <c r="Y29" s="29"/>
      <c r="Z29" s="29"/>
      <c r="AA29" s="29"/>
      <c r="AB29" s="29"/>
    </row>
    <row r="30" spans="1:28" ht="12.75">
      <c r="A30" s="1">
        <v>23</v>
      </c>
      <c r="B30" s="18" t="s">
        <v>71</v>
      </c>
      <c r="C30" s="18">
        <v>16</v>
      </c>
      <c r="D30" s="68">
        <v>5</v>
      </c>
      <c r="E30" s="68">
        <v>7</v>
      </c>
      <c r="F30" s="18">
        <v>5</v>
      </c>
      <c r="G30" s="18">
        <v>6</v>
      </c>
      <c r="H30" s="18">
        <v>6</v>
      </c>
      <c r="I30" s="103"/>
      <c r="J30" s="69"/>
      <c r="K30" s="69"/>
      <c r="L30" s="69"/>
      <c r="M30" s="67"/>
      <c r="N30" s="2"/>
      <c r="O30" s="2"/>
      <c r="P30" s="2"/>
      <c r="Q30" s="2"/>
      <c r="R30" s="7"/>
      <c r="S30" s="7"/>
      <c r="T30" s="52"/>
      <c r="U30" s="52"/>
      <c r="V30" s="52"/>
      <c r="W30" s="52"/>
      <c r="X30" s="52"/>
      <c r="Y30" s="29"/>
      <c r="Z30" s="29"/>
      <c r="AA30" s="29"/>
      <c r="AB30" s="29"/>
    </row>
    <row r="31" spans="1:28" ht="12.75">
      <c r="A31" s="1">
        <v>24</v>
      </c>
      <c r="B31" s="18">
        <v>5</v>
      </c>
      <c r="C31" s="18" t="s">
        <v>71</v>
      </c>
      <c r="D31" s="68">
        <v>6</v>
      </c>
      <c r="E31" s="15">
        <v>5</v>
      </c>
      <c r="F31" s="18">
        <v>7</v>
      </c>
      <c r="G31" s="18">
        <v>5</v>
      </c>
      <c r="H31" s="18" t="s">
        <v>71</v>
      </c>
      <c r="I31" s="69"/>
      <c r="J31" s="69"/>
      <c r="K31" s="69"/>
      <c r="L31" s="69"/>
      <c r="M31" s="67"/>
      <c r="N31" s="2"/>
      <c r="O31" s="2"/>
      <c r="P31" s="2"/>
      <c r="Q31" s="2"/>
      <c r="R31" s="7"/>
      <c r="S31" s="7"/>
      <c r="T31" s="52"/>
      <c r="U31" s="52"/>
      <c r="V31" s="52"/>
      <c r="W31" s="52"/>
      <c r="X31" s="52"/>
      <c r="Y31" s="29"/>
      <c r="Z31" s="29"/>
      <c r="AA31" s="29"/>
      <c r="AB31" s="29"/>
    </row>
    <row r="32" spans="1:28" ht="12.75">
      <c r="A32" s="1">
        <v>25</v>
      </c>
      <c r="B32" s="18" t="s">
        <v>71</v>
      </c>
      <c r="C32" s="18">
        <v>6</v>
      </c>
      <c r="D32" s="68" t="s">
        <v>71</v>
      </c>
      <c r="E32" s="15">
        <v>7</v>
      </c>
      <c r="F32" s="18" t="s">
        <v>71</v>
      </c>
      <c r="G32" s="18">
        <v>7</v>
      </c>
      <c r="H32" s="18">
        <v>7</v>
      </c>
      <c r="I32" s="18"/>
      <c r="J32" s="69"/>
      <c r="K32" s="69"/>
      <c r="L32" s="69"/>
      <c r="M32" s="67"/>
      <c r="N32" s="2"/>
      <c r="O32" s="2"/>
      <c r="P32" s="2"/>
      <c r="Q32" s="2"/>
      <c r="R32" s="7"/>
      <c r="S32" s="7"/>
      <c r="T32" s="52"/>
      <c r="U32" s="52"/>
      <c r="V32" s="52"/>
      <c r="W32" s="52"/>
      <c r="X32" s="52"/>
      <c r="Y32" s="29"/>
      <c r="Z32" s="29"/>
      <c r="AA32" s="29"/>
      <c r="AB32" s="29"/>
    </row>
    <row r="33" spans="1:28" ht="12.75">
      <c r="A33" s="1">
        <v>26</v>
      </c>
      <c r="B33" s="18">
        <v>7</v>
      </c>
      <c r="C33" s="18" t="s">
        <v>71</v>
      </c>
      <c r="D33" s="68" t="s">
        <v>71</v>
      </c>
      <c r="E33" s="68">
        <v>7</v>
      </c>
      <c r="F33" s="18" t="s">
        <v>71</v>
      </c>
      <c r="G33" s="18">
        <v>8</v>
      </c>
      <c r="H33" s="18">
        <v>5</v>
      </c>
      <c r="I33" s="18"/>
      <c r="J33" s="69"/>
      <c r="K33" s="69"/>
      <c r="L33" s="69"/>
      <c r="M33" s="67"/>
      <c r="N33" s="2"/>
      <c r="O33" s="2"/>
      <c r="P33" s="2"/>
      <c r="Q33" s="2"/>
      <c r="R33" s="7"/>
      <c r="S33" s="7"/>
      <c r="T33" s="52"/>
      <c r="U33" s="52"/>
      <c r="V33" s="52"/>
      <c r="W33" s="52"/>
      <c r="X33" s="52"/>
      <c r="Y33" s="29"/>
      <c r="Z33" s="29"/>
      <c r="AA33" s="29"/>
      <c r="AB33" s="29"/>
    </row>
    <row r="34" spans="1:28" ht="12.75">
      <c r="A34" s="1">
        <v>27</v>
      </c>
      <c r="B34" s="18">
        <v>7</v>
      </c>
      <c r="C34" s="18">
        <v>6</v>
      </c>
      <c r="D34" s="68">
        <v>6</v>
      </c>
      <c r="E34" s="68">
        <v>7</v>
      </c>
      <c r="F34" s="18" t="s">
        <v>71</v>
      </c>
      <c r="G34" s="18" t="s">
        <v>71</v>
      </c>
      <c r="H34" s="18">
        <v>6</v>
      </c>
      <c r="I34" s="18"/>
      <c r="J34" s="69"/>
      <c r="K34" s="69"/>
      <c r="L34" s="69"/>
      <c r="M34" s="67"/>
      <c r="N34" s="2"/>
      <c r="O34" s="2"/>
      <c r="P34" s="2"/>
      <c r="Q34" s="2"/>
      <c r="R34" s="7"/>
      <c r="S34" s="7"/>
      <c r="T34" s="52"/>
      <c r="U34" s="52"/>
      <c r="V34" s="52"/>
      <c r="W34" s="52"/>
      <c r="X34" s="52"/>
      <c r="Y34" s="29"/>
      <c r="Z34" s="29"/>
      <c r="AA34" s="29"/>
      <c r="AB34" s="29"/>
    </row>
    <row r="35" spans="1:28" ht="12.75">
      <c r="A35" s="1">
        <v>28</v>
      </c>
      <c r="B35" s="18">
        <v>5</v>
      </c>
      <c r="C35" s="18">
        <v>7</v>
      </c>
      <c r="D35" s="68" t="s">
        <v>71</v>
      </c>
      <c r="E35" s="68">
        <v>6</v>
      </c>
      <c r="F35" s="18" t="s">
        <v>71</v>
      </c>
      <c r="G35" s="18" t="s">
        <v>71</v>
      </c>
      <c r="H35" s="18">
        <v>8</v>
      </c>
      <c r="I35" s="18"/>
      <c r="J35" s="69"/>
      <c r="K35" s="69"/>
      <c r="L35" s="69"/>
      <c r="M35" s="67"/>
      <c r="N35" s="2"/>
      <c r="O35" s="2"/>
      <c r="P35" s="2"/>
      <c r="Q35" s="2"/>
      <c r="R35" s="7"/>
      <c r="S35" s="7"/>
      <c r="T35" s="52"/>
      <c r="U35" s="52"/>
      <c r="V35" s="52"/>
      <c r="W35" s="52"/>
      <c r="X35" s="52"/>
      <c r="Y35" s="29"/>
      <c r="Z35" s="29"/>
      <c r="AA35" s="29"/>
      <c r="AB35" s="29"/>
    </row>
    <row r="36" spans="1:28" ht="12.75">
      <c r="A36" s="1">
        <v>29</v>
      </c>
      <c r="B36" s="18" t="s">
        <v>71</v>
      </c>
      <c r="C36" s="18"/>
      <c r="D36" s="68" t="s">
        <v>71</v>
      </c>
      <c r="E36" s="15" t="s">
        <v>71</v>
      </c>
      <c r="F36" s="18" t="s">
        <v>71</v>
      </c>
      <c r="G36" s="18" t="s">
        <v>71</v>
      </c>
      <c r="H36" s="18" t="s">
        <v>71</v>
      </c>
      <c r="I36" s="103"/>
      <c r="J36" s="69"/>
      <c r="K36" s="69"/>
      <c r="L36" s="67"/>
      <c r="M36" s="67"/>
      <c r="N36" s="2"/>
      <c r="O36" s="2"/>
      <c r="P36" s="2"/>
      <c r="Q36" s="2"/>
      <c r="R36" s="7"/>
      <c r="S36" s="7"/>
      <c r="T36" s="52"/>
      <c r="U36" s="52"/>
      <c r="V36" s="52"/>
      <c r="W36" s="52"/>
      <c r="X36" s="52"/>
      <c r="Y36" s="29"/>
      <c r="Z36" s="29"/>
      <c r="AA36" s="29"/>
      <c r="AB36" s="29"/>
    </row>
    <row r="37" spans="1:28" ht="12.75">
      <c r="A37" s="1">
        <v>30</v>
      </c>
      <c r="B37" s="18">
        <v>6</v>
      </c>
      <c r="C37" s="18"/>
      <c r="D37" s="68" t="s">
        <v>71</v>
      </c>
      <c r="E37" s="68" t="s">
        <v>71</v>
      </c>
      <c r="F37" s="18" t="s">
        <v>71</v>
      </c>
      <c r="G37" s="18" t="s">
        <v>71</v>
      </c>
      <c r="H37" s="18" t="s">
        <v>71</v>
      </c>
      <c r="I37" s="18"/>
      <c r="J37" s="69"/>
      <c r="K37" s="69"/>
      <c r="L37" s="67"/>
      <c r="M37" s="67"/>
      <c r="N37" s="2"/>
      <c r="O37" s="2"/>
      <c r="P37" s="2"/>
      <c r="Q37" s="2"/>
      <c r="R37" s="7"/>
      <c r="S37" s="7"/>
      <c r="T37" s="52"/>
      <c r="U37" s="52"/>
      <c r="V37" s="52"/>
      <c r="W37" s="52"/>
      <c r="X37" s="52"/>
      <c r="Y37" s="29"/>
      <c r="Z37" s="29"/>
      <c r="AA37" s="29"/>
      <c r="AB37" s="29"/>
    </row>
    <row r="38" spans="1:28" ht="12.75">
      <c r="A38" s="1">
        <v>31</v>
      </c>
      <c r="B38" s="18" t="s">
        <v>71</v>
      </c>
      <c r="C38" s="18"/>
      <c r="D38" s="15" t="s">
        <v>71</v>
      </c>
      <c r="E38" s="18"/>
      <c r="F38" s="18" t="s">
        <v>71</v>
      </c>
      <c r="G38" s="18"/>
      <c r="H38" s="69" t="s">
        <v>71</v>
      </c>
      <c r="I38" s="18"/>
      <c r="J38" s="18"/>
      <c r="K38" s="69"/>
      <c r="L38" s="18"/>
      <c r="M38" s="67"/>
      <c r="N38" s="2"/>
      <c r="O38" s="2"/>
      <c r="P38" s="2"/>
      <c r="Q38" s="2"/>
      <c r="R38" s="7"/>
      <c r="S38" s="7"/>
      <c r="T38" s="30"/>
      <c r="U38" s="30"/>
      <c r="V38" s="30"/>
      <c r="W38" s="30"/>
      <c r="X38" s="30"/>
      <c r="Y38" s="29"/>
      <c r="Z38" s="29"/>
      <c r="AA38" s="29"/>
      <c r="AB38" s="29"/>
    </row>
    <row r="39" spans="1:2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0"/>
      <c r="O39" s="30"/>
      <c r="P39" s="54"/>
      <c r="Q39" s="54"/>
      <c r="R39" s="54"/>
      <c r="S39" s="54">
        <f aca="true" t="shared" si="3" ref="S39:X39">COUNTIF(S7:S37,"&gt;42")</f>
        <v>0</v>
      </c>
      <c r="T39" s="54">
        <f t="shared" si="3"/>
        <v>0</v>
      </c>
      <c r="U39" s="54">
        <f t="shared" si="3"/>
        <v>0</v>
      </c>
      <c r="V39" s="54">
        <f t="shared" si="3"/>
        <v>0</v>
      </c>
      <c r="W39" s="54">
        <f t="shared" si="3"/>
        <v>0</v>
      </c>
      <c r="X39" s="54">
        <f t="shared" si="3"/>
        <v>0</v>
      </c>
      <c r="Y39" s="29"/>
      <c r="Z39" s="29"/>
      <c r="AA39" s="29"/>
      <c r="AB39" s="29"/>
    </row>
    <row r="40" spans="1:18" ht="12.75">
      <c r="A40" s="13" t="s">
        <v>16</v>
      </c>
      <c r="B40" s="1">
        <f aca="true" t="shared" si="4" ref="B40:M40">COUNTIF(B8:B38,"&gt;42")</f>
        <v>0</v>
      </c>
      <c r="C40" s="1">
        <f t="shared" si="4"/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54"/>
      <c r="O40" s="54"/>
      <c r="P40" s="29"/>
      <c r="Q40" s="29"/>
      <c r="R40" s="29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31</v>
      </c>
      <c r="C41" s="12">
        <f aca="true" t="shared" si="5" ref="C41:M41">COUNTA(C8:C38)-COUNTIF(C8:C38,"x")-COUNTIF(C8:C38,"DF")-COUNTIF(C8:C38,"AE")-COUNTIF(C8:C38,"AQ")-COUNTIF(C8:C38,"FF")-COUNTIF(C8:C38,"PP")-COUNTIF(C8:C38,"PO")-COUNTIF(C8:C38,"O")</f>
        <v>28</v>
      </c>
      <c r="D41" s="12">
        <f t="shared" si="5"/>
        <v>31</v>
      </c>
      <c r="E41" s="12">
        <f t="shared" si="5"/>
        <v>30</v>
      </c>
      <c r="F41" s="12">
        <f t="shared" si="5"/>
        <v>31</v>
      </c>
      <c r="G41" s="12">
        <f t="shared" si="5"/>
        <v>30</v>
      </c>
      <c r="H41" s="12">
        <f t="shared" si="5"/>
        <v>31</v>
      </c>
      <c r="I41" s="12">
        <f t="shared" si="5"/>
        <v>19</v>
      </c>
      <c r="J41" s="12">
        <f t="shared" si="5"/>
        <v>0</v>
      </c>
      <c r="K41" s="12">
        <f t="shared" si="5"/>
        <v>0</v>
      </c>
      <c r="L41" s="12">
        <f t="shared" si="5"/>
        <v>0</v>
      </c>
      <c r="M41" s="12">
        <f t="shared" si="5"/>
        <v>0</v>
      </c>
      <c r="N41" s="29"/>
      <c r="O41" s="12">
        <f>SUM(B41:M41)</f>
        <v>231</v>
      </c>
    </row>
    <row r="43" ht="12.75">
      <c r="A43" s="25" t="s">
        <v>36</v>
      </c>
    </row>
  </sheetData>
  <sheetProtection password="CC53" sheet="1" objects="1" scenarios="1"/>
  <conditionalFormatting sqref="T7:X37">
    <cfRule type="cellIs" priority="1" dxfId="145" operator="greaterThan" stopIfTrue="1">
      <formula>42</formula>
    </cfRule>
  </conditionalFormatting>
  <conditionalFormatting sqref="O4:O5 P4 Q5">
    <cfRule type="cellIs" priority="2" dxfId="0" operator="greaterThan" stopIfTrue="1">
      <formula>0</formula>
    </cfRule>
  </conditionalFormatting>
  <conditionalFormatting sqref="Q7">
    <cfRule type="cellIs" priority="3" dxfId="0" operator="greaterThan" stopIfTrue="1">
      <formula>29</formula>
    </cfRule>
  </conditionalFormatting>
  <conditionalFormatting sqref="T4:X4">
    <cfRule type="cellIs" priority="4" dxfId="3" operator="greaterThan" stopIfTrue="1">
      <formula>29</formula>
    </cfRule>
  </conditionalFormatting>
  <conditionalFormatting sqref="T5:X5 R5">
    <cfRule type="cellIs" priority="5" dxfId="0" operator="greaterThan" stopIfTrue="1">
      <formula>42</formula>
    </cfRule>
    <cfRule type="cellIs" priority="6" dxfId="1" operator="equal" stopIfTrue="1">
      <formula>0</formula>
    </cfRule>
  </conditionalFormatting>
  <conditionalFormatting sqref="T6:X6 S3 B6:M6">
    <cfRule type="cellIs" priority="7" dxfId="15" operator="equal" stopIfTrue="1">
      <formula>0</formula>
    </cfRule>
  </conditionalFormatting>
  <conditionalFormatting sqref="P39:X39 B40:O40">
    <cfRule type="cellIs" priority="8" dxfId="1" operator="equal" stopIfTrue="1">
      <formula>0</formula>
    </cfRule>
    <cfRule type="cellIs" priority="9" dxfId="0" operator="greaterThan" stopIfTrue="1">
      <formula>0</formula>
    </cfRule>
  </conditionalFormatting>
  <conditionalFormatting sqref="O3">
    <cfRule type="expression" priority="10" dxfId="0" stopIfTrue="1">
      <formula>$O$4&gt;0</formula>
    </cfRule>
  </conditionalFormatting>
  <conditionalFormatting sqref="P3">
    <cfRule type="expression" priority="11" dxfId="0" stopIfTrue="1">
      <formula>$P$4&gt;0</formula>
    </cfRule>
  </conditionalFormatting>
  <conditionalFormatting sqref="B4:M4 S4">
    <cfRule type="cellIs" priority="12" dxfId="6" operator="between" stopIfTrue="1">
      <formula>29</formula>
      <formula>200</formula>
    </cfRule>
    <cfRule type="cellIs" priority="13" dxfId="0" operator="between" stopIfTrue="1">
      <formula>20</formula>
      <formula>29</formula>
    </cfRule>
  </conditionalFormatting>
  <conditionalFormatting sqref="Q4">
    <cfRule type="expression" priority="14" dxfId="0" stopIfTrue="1">
      <formula>$AC$5&gt;0</formula>
    </cfRule>
  </conditionalFormatting>
  <conditionalFormatting sqref="R4">
    <cfRule type="cellIs" priority="15" dxfId="3" operator="between" stopIfTrue="1">
      <formula>42</formula>
      <formula>1000</formula>
    </cfRule>
  </conditionalFormatting>
  <conditionalFormatting sqref="B5:M5">
    <cfRule type="cellIs" priority="16" dxfId="0" operator="between" stopIfTrue="1">
      <formula>42</formula>
      <formula>1000</formula>
    </cfRule>
    <cfRule type="cellIs" priority="17" dxfId="1" operator="equal" stopIfTrue="1">
      <formula>0</formula>
    </cfRule>
  </conditionalFormatting>
  <conditionalFormatting sqref="B8:M38">
    <cfRule type="cellIs" priority="18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BA43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" sqref="E1:E16384"/>
    </sheetView>
  </sheetViews>
  <sheetFormatPr defaultColWidth="9.140625" defaultRowHeight="12.75"/>
  <cols>
    <col min="1" max="1" width="17.7109375" style="34" customWidth="1"/>
    <col min="2" max="37" width="11.7109375" style="34" customWidth="1"/>
    <col min="38" max="38" width="5.7109375" style="34" customWidth="1"/>
    <col min="39" max="39" width="9.140625" style="34" customWidth="1"/>
    <col min="40" max="41" width="9.28125" style="34" bestFit="1" customWidth="1"/>
    <col min="42" max="42" width="24.28125" style="34" bestFit="1" customWidth="1"/>
    <col min="43" max="43" width="20.00390625" style="34" customWidth="1"/>
    <col min="44" max="49" width="5.7109375" style="34" customWidth="1"/>
    <col min="50" max="50" width="1.57421875" style="34" customWidth="1"/>
    <col min="51" max="51" width="9.140625" style="34" customWidth="1"/>
    <col min="52" max="52" width="2.00390625" style="34" customWidth="1"/>
    <col min="53" max="53" width="17.8515625" style="34" customWidth="1"/>
    <col min="54" max="16384" width="9.140625" style="34" customWidth="1"/>
  </cols>
  <sheetData>
    <row r="1" spans="1:53" ht="15.75" customHeight="1">
      <c r="A1" s="43" t="s">
        <v>158</v>
      </c>
      <c r="B1" s="44"/>
      <c r="C1" s="44"/>
      <c r="D1" s="44"/>
      <c r="E1" s="44"/>
      <c r="F1" s="44"/>
      <c r="G1" s="4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1:53" ht="9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ht="39" customHeight="1">
      <c r="A3" s="10" t="s">
        <v>0</v>
      </c>
      <c r="B3" s="23" t="s">
        <v>171</v>
      </c>
      <c r="C3" s="23" t="s">
        <v>172</v>
      </c>
      <c r="D3" s="23" t="s">
        <v>143</v>
      </c>
      <c r="E3" s="23" t="s">
        <v>173</v>
      </c>
      <c r="F3" s="23" t="s">
        <v>174</v>
      </c>
      <c r="G3" s="23" t="s">
        <v>175</v>
      </c>
      <c r="H3" s="23" t="s">
        <v>176</v>
      </c>
      <c r="I3" s="23" t="s">
        <v>177</v>
      </c>
      <c r="J3" s="23" t="s">
        <v>178</v>
      </c>
      <c r="K3" s="23" t="s">
        <v>179</v>
      </c>
      <c r="L3" s="23" t="s">
        <v>180</v>
      </c>
      <c r="M3" s="23" t="s">
        <v>181</v>
      </c>
      <c r="N3" s="23" t="s">
        <v>182</v>
      </c>
      <c r="O3" s="23" t="s">
        <v>183</v>
      </c>
      <c r="P3" s="23" t="s">
        <v>184</v>
      </c>
      <c r="Q3" s="23" t="s">
        <v>185</v>
      </c>
      <c r="R3" s="23" t="s">
        <v>186</v>
      </c>
      <c r="S3" s="23" t="s">
        <v>187</v>
      </c>
      <c r="T3" s="23" t="s">
        <v>188</v>
      </c>
      <c r="U3" s="23" t="s">
        <v>189</v>
      </c>
      <c r="V3" s="23" t="s">
        <v>190</v>
      </c>
      <c r="W3" s="23" t="s">
        <v>191</v>
      </c>
      <c r="X3" s="23" t="s">
        <v>192</v>
      </c>
      <c r="Y3" s="23" t="s">
        <v>193</v>
      </c>
      <c r="Z3" s="23" t="s">
        <v>194</v>
      </c>
      <c r="AA3" s="23" t="s">
        <v>195</v>
      </c>
      <c r="AB3" s="23" t="s">
        <v>196</v>
      </c>
      <c r="AC3" s="23" t="s">
        <v>197</v>
      </c>
      <c r="AD3" s="23" t="s">
        <v>198</v>
      </c>
      <c r="AE3" s="23" t="s">
        <v>199</v>
      </c>
      <c r="AF3" s="23" t="s">
        <v>200</v>
      </c>
      <c r="AG3" s="23" t="s">
        <v>201</v>
      </c>
      <c r="AH3" s="23" t="s">
        <v>202</v>
      </c>
      <c r="AI3" s="23" t="s">
        <v>203</v>
      </c>
      <c r="AJ3" s="23" t="s">
        <v>204</v>
      </c>
      <c r="AK3" s="23" t="s">
        <v>205</v>
      </c>
      <c r="AL3" s="24"/>
      <c r="AM3" s="28" t="s">
        <v>81</v>
      </c>
      <c r="AN3" s="28" t="s">
        <v>82</v>
      </c>
      <c r="AO3" s="63"/>
      <c r="AP3" s="23" t="s">
        <v>19</v>
      </c>
      <c r="AQ3" s="26" t="s">
        <v>20</v>
      </c>
      <c r="AR3" s="56"/>
      <c r="AS3" s="56"/>
      <c r="AT3" s="56"/>
      <c r="AU3" s="56"/>
      <c r="AV3" s="56"/>
      <c r="AW3" s="56"/>
      <c r="AX3" s="55"/>
      <c r="AY3" s="55"/>
      <c r="AZ3" s="55"/>
      <c r="BA3" s="55"/>
    </row>
    <row r="4" spans="1:53" ht="14.25" customHeight="1">
      <c r="A4" s="16" t="s">
        <v>1</v>
      </c>
      <c r="B4" s="26">
        <f aca="true" t="shared" si="0" ref="B4:AK4">IF(ISERROR(AVERAGE(B8:B38)),"",AVERAGE(B8:B38))</f>
        <v>6.571428571428571</v>
      </c>
      <c r="C4" s="26">
        <f t="shared" si="0"/>
        <v>7</v>
      </c>
      <c r="D4" s="26">
        <f t="shared" si="0"/>
        <v>7</v>
      </c>
      <c r="E4" s="26">
        <f t="shared" si="0"/>
        <v>6.846153846153846</v>
      </c>
      <c r="F4" s="26">
        <f t="shared" si="0"/>
      </c>
      <c r="G4" s="26">
        <f t="shared" si="0"/>
        <v>7.2</v>
      </c>
      <c r="H4" s="26">
        <f t="shared" si="0"/>
        <v>7.136363636363637</v>
      </c>
      <c r="I4" s="26">
        <f t="shared" si="0"/>
        <v>7.714285714285714</v>
      </c>
      <c r="J4" s="26">
        <f t="shared" si="0"/>
        <v>8.428571428571429</v>
      </c>
      <c r="K4" s="26">
        <f t="shared" si="0"/>
        <v>6.875</v>
      </c>
      <c r="L4" s="26">
        <f t="shared" si="0"/>
        <v>6.625</v>
      </c>
      <c r="M4" s="26">
        <f t="shared" si="0"/>
      </c>
      <c r="N4" s="26">
        <f t="shared" si="0"/>
        <v>6.333333333333333</v>
      </c>
      <c r="O4" s="26">
        <f t="shared" si="0"/>
        <v>9.545454545454545</v>
      </c>
      <c r="P4" s="26">
        <f t="shared" si="0"/>
      </c>
      <c r="Q4" s="26">
        <f t="shared" si="0"/>
        <v>7.909090909090909</v>
      </c>
      <c r="R4" s="26">
        <f t="shared" si="0"/>
        <v>6.916666666666667</v>
      </c>
      <c r="S4" s="26">
        <f t="shared" si="0"/>
      </c>
      <c r="T4" s="26">
        <f t="shared" si="0"/>
        <v>8.916666666666666</v>
      </c>
      <c r="U4" s="26">
        <f t="shared" si="0"/>
        <v>9.047619047619047</v>
      </c>
      <c r="V4" s="26">
        <f t="shared" si="0"/>
      </c>
      <c r="W4" s="26">
        <f t="shared" si="0"/>
        <v>8.571428571428571</v>
      </c>
      <c r="X4" s="26">
        <f t="shared" si="0"/>
        <v>8.285714285714286</v>
      </c>
      <c r="Y4" s="26">
        <f t="shared" si="0"/>
      </c>
      <c r="Z4" s="26">
        <f t="shared" si="0"/>
      </c>
      <c r="AA4" s="26">
        <f t="shared" si="0"/>
      </c>
      <c r="AB4" s="26">
        <f t="shared" si="0"/>
      </c>
      <c r="AC4" s="26">
        <f t="shared" si="0"/>
      </c>
      <c r="AD4" s="26">
        <f t="shared" si="0"/>
      </c>
      <c r="AE4" s="26">
        <f t="shared" si="0"/>
      </c>
      <c r="AF4" s="26">
        <f t="shared" si="0"/>
      </c>
      <c r="AG4" s="26">
        <f t="shared" si="0"/>
      </c>
      <c r="AH4" s="26">
        <f t="shared" si="0"/>
      </c>
      <c r="AI4" s="26">
        <f t="shared" si="0"/>
      </c>
      <c r="AJ4" s="26">
        <f t="shared" si="0"/>
      </c>
      <c r="AK4" s="26">
        <f t="shared" si="0"/>
      </c>
      <c r="AL4" s="2"/>
      <c r="AM4" s="28">
        <f>COUNTIF(B4:AK4,"&gt;20")</f>
        <v>0</v>
      </c>
      <c r="AN4" s="28">
        <f>COUNTIF(B4:AK4,"&gt;29")</f>
        <v>0</v>
      </c>
      <c r="AO4" s="28" t="s">
        <v>83</v>
      </c>
      <c r="AP4" s="26">
        <f>IF(ISERROR(AVERAGE(B8:AK38)),"",AVERAGE(B8:AK38))</f>
        <v>7.747826086956522</v>
      </c>
      <c r="AQ4" s="66">
        <f>IF(ISERROR(AVERAGE(B4:AK4)),"",AVERAGE(B4:AK4))</f>
        <v>7.6068209568209575</v>
      </c>
      <c r="AR4" s="51"/>
      <c r="AS4" s="51"/>
      <c r="AT4" s="51"/>
      <c r="AU4" s="51"/>
      <c r="AV4" s="51"/>
      <c r="AW4" s="51"/>
      <c r="AX4" s="55"/>
      <c r="AY4" s="55"/>
      <c r="AZ4" s="55"/>
      <c r="BA4" s="57"/>
    </row>
    <row r="5" spans="1:53" ht="14.25" customHeight="1">
      <c r="A5" s="16" t="s">
        <v>2</v>
      </c>
      <c r="B5" s="18">
        <f>MAX(B8:B38)</f>
        <v>10</v>
      </c>
      <c r="C5" s="18">
        <f aca="true" t="shared" si="1" ref="C5:AK5">MAX(C8:C38)</f>
        <v>8</v>
      </c>
      <c r="D5" s="18">
        <f t="shared" si="1"/>
        <v>16</v>
      </c>
      <c r="E5" s="18">
        <f t="shared" si="1"/>
        <v>14</v>
      </c>
      <c r="F5" s="18">
        <f t="shared" si="1"/>
        <v>0</v>
      </c>
      <c r="G5" s="18">
        <f t="shared" si="1"/>
        <v>10</v>
      </c>
      <c r="H5" s="18">
        <f t="shared" si="1"/>
        <v>10</v>
      </c>
      <c r="I5" s="18">
        <f t="shared" si="1"/>
        <v>12</v>
      </c>
      <c r="J5" s="18">
        <f t="shared" si="1"/>
        <v>11</v>
      </c>
      <c r="K5" s="18">
        <f t="shared" si="1"/>
        <v>13</v>
      </c>
      <c r="L5" s="18">
        <f t="shared" si="1"/>
        <v>11</v>
      </c>
      <c r="M5" s="18">
        <f t="shared" si="1"/>
        <v>0</v>
      </c>
      <c r="N5" s="18">
        <f t="shared" si="1"/>
        <v>9</v>
      </c>
      <c r="O5" s="18">
        <f t="shared" si="1"/>
        <v>20</v>
      </c>
      <c r="P5" s="18">
        <f t="shared" si="1"/>
        <v>0</v>
      </c>
      <c r="Q5" s="18">
        <f t="shared" si="1"/>
        <v>24</v>
      </c>
      <c r="R5" s="18">
        <f t="shared" si="1"/>
        <v>9</v>
      </c>
      <c r="S5" s="18">
        <f t="shared" si="1"/>
        <v>0</v>
      </c>
      <c r="T5" s="18">
        <f t="shared" si="1"/>
        <v>16</v>
      </c>
      <c r="U5" s="18">
        <f t="shared" si="1"/>
        <v>18</v>
      </c>
      <c r="V5" s="18">
        <f t="shared" si="1"/>
        <v>0</v>
      </c>
      <c r="W5" s="18">
        <f t="shared" si="1"/>
        <v>14</v>
      </c>
      <c r="X5" s="18">
        <f t="shared" si="1"/>
        <v>11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2"/>
      <c r="AM5" s="62"/>
      <c r="AN5" s="29"/>
      <c r="AO5" s="28">
        <f>SUM(B40:AK40)</f>
        <v>0</v>
      </c>
      <c r="AP5" s="51"/>
      <c r="AQ5" s="7"/>
      <c r="AR5" s="51"/>
      <c r="AS5" s="51"/>
      <c r="AT5" s="51"/>
      <c r="AU5" s="51"/>
      <c r="AV5" s="51"/>
      <c r="AW5" s="51"/>
      <c r="AX5" s="55"/>
      <c r="AY5" s="55"/>
      <c r="AZ5" s="55"/>
      <c r="BA5" s="55"/>
    </row>
    <row r="6" spans="1:53" ht="14.25" customHeight="1">
      <c r="A6" s="17" t="s">
        <v>3</v>
      </c>
      <c r="B6" s="27">
        <f>MIN(B8:B38)</f>
        <v>5</v>
      </c>
      <c r="C6" s="27">
        <f aca="true" t="shared" si="2" ref="C6:AK6">MIN(C8:C38)</f>
        <v>6</v>
      </c>
      <c r="D6" s="27">
        <f t="shared" si="2"/>
        <v>5</v>
      </c>
      <c r="E6" s="27">
        <f t="shared" si="2"/>
        <v>5</v>
      </c>
      <c r="F6" s="27">
        <f t="shared" si="2"/>
        <v>0</v>
      </c>
      <c r="G6" s="27">
        <f t="shared" si="2"/>
        <v>5</v>
      </c>
      <c r="H6" s="27">
        <f t="shared" si="2"/>
        <v>5</v>
      </c>
      <c r="I6" s="27">
        <f t="shared" si="2"/>
        <v>5</v>
      </c>
      <c r="J6" s="27">
        <f t="shared" si="2"/>
        <v>5</v>
      </c>
      <c r="K6" s="27">
        <f t="shared" si="2"/>
        <v>5</v>
      </c>
      <c r="L6" s="27">
        <f t="shared" si="2"/>
        <v>5</v>
      </c>
      <c r="M6" s="27">
        <f t="shared" si="2"/>
        <v>0</v>
      </c>
      <c r="N6" s="27">
        <f t="shared" si="2"/>
        <v>5</v>
      </c>
      <c r="O6" s="27">
        <f t="shared" si="2"/>
        <v>5</v>
      </c>
      <c r="P6" s="27">
        <f t="shared" si="2"/>
        <v>0</v>
      </c>
      <c r="Q6" s="27">
        <f t="shared" si="2"/>
        <v>5</v>
      </c>
      <c r="R6" s="27">
        <f t="shared" si="2"/>
        <v>5</v>
      </c>
      <c r="S6" s="27">
        <f t="shared" si="2"/>
        <v>0</v>
      </c>
      <c r="T6" s="27">
        <f t="shared" si="2"/>
        <v>5</v>
      </c>
      <c r="U6" s="27">
        <f t="shared" si="2"/>
        <v>5</v>
      </c>
      <c r="V6" s="27">
        <f t="shared" si="2"/>
        <v>0</v>
      </c>
      <c r="W6" s="27">
        <f t="shared" si="2"/>
        <v>5</v>
      </c>
      <c r="X6" s="27">
        <f t="shared" si="2"/>
        <v>6</v>
      </c>
      <c r="Y6" s="27">
        <f t="shared" si="2"/>
        <v>0</v>
      </c>
      <c r="Z6" s="27">
        <f t="shared" si="2"/>
        <v>0</v>
      </c>
      <c r="AA6" s="27">
        <f t="shared" si="2"/>
        <v>0</v>
      </c>
      <c r="AB6" s="27">
        <f t="shared" si="2"/>
        <v>0</v>
      </c>
      <c r="AC6" s="27">
        <f t="shared" si="2"/>
        <v>0</v>
      </c>
      <c r="AD6" s="27">
        <f t="shared" si="2"/>
        <v>0</v>
      </c>
      <c r="AE6" s="27">
        <f t="shared" si="2"/>
        <v>0</v>
      </c>
      <c r="AF6" s="27">
        <f t="shared" si="2"/>
        <v>0</v>
      </c>
      <c r="AG6" s="27">
        <f t="shared" si="2"/>
        <v>0</v>
      </c>
      <c r="AH6" s="27">
        <f t="shared" si="2"/>
        <v>0</v>
      </c>
      <c r="AI6" s="27">
        <f t="shared" si="2"/>
        <v>0</v>
      </c>
      <c r="AJ6" s="27">
        <f t="shared" si="2"/>
        <v>0</v>
      </c>
      <c r="AK6" s="27">
        <f t="shared" si="2"/>
        <v>0</v>
      </c>
      <c r="AL6" s="2"/>
      <c r="AM6" s="29"/>
      <c r="AN6" s="29"/>
      <c r="AO6" s="29"/>
      <c r="AP6" s="80" t="s">
        <v>137</v>
      </c>
      <c r="AQ6" s="7"/>
      <c r="AR6" s="51"/>
      <c r="AS6" s="51"/>
      <c r="AT6" s="51"/>
      <c r="AU6" s="51"/>
      <c r="AV6" s="51"/>
      <c r="AW6" s="51"/>
      <c r="AX6" s="55"/>
      <c r="AY6" s="55"/>
      <c r="AZ6" s="55"/>
      <c r="BA6" s="55"/>
    </row>
    <row r="7" spans="2:53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9"/>
      <c r="AO7" s="54"/>
      <c r="AP7" s="73">
        <f>COUNTIF(B4:AK4,"&gt;0")</f>
        <v>18</v>
      </c>
      <c r="AQ7" s="7"/>
      <c r="AR7" s="58"/>
      <c r="AS7" s="58"/>
      <c r="AT7" s="58"/>
      <c r="AU7" s="58"/>
      <c r="AV7" s="58"/>
      <c r="AW7" s="58"/>
      <c r="AX7" s="55"/>
      <c r="AY7" s="55"/>
      <c r="AZ7" s="55"/>
      <c r="BA7" s="57"/>
    </row>
    <row r="8" spans="1:53" ht="12.75">
      <c r="A8" s="14">
        <v>1</v>
      </c>
      <c r="B8" s="18" t="s">
        <v>71</v>
      </c>
      <c r="C8" s="18" t="s">
        <v>71</v>
      </c>
      <c r="D8" s="18" t="s">
        <v>78</v>
      </c>
      <c r="E8" s="18" t="s">
        <v>71</v>
      </c>
      <c r="F8" s="18" t="s">
        <v>78</v>
      </c>
      <c r="G8" s="18" t="s">
        <v>71</v>
      </c>
      <c r="H8" s="18">
        <v>10</v>
      </c>
      <c r="I8" s="18" t="s">
        <v>78</v>
      </c>
      <c r="J8" s="18">
        <v>7</v>
      </c>
      <c r="K8" s="18" t="s">
        <v>71</v>
      </c>
      <c r="L8" s="18" t="s">
        <v>71</v>
      </c>
      <c r="M8" s="18" t="s">
        <v>78</v>
      </c>
      <c r="N8" s="18" t="s">
        <v>71</v>
      </c>
      <c r="O8" s="18" t="s">
        <v>71</v>
      </c>
      <c r="P8" s="18" t="s">
        <v>78</v>
      </c>
      <c r="Q8" s="18" t="s">
        <v>71</v>
      </c>
      <c r="R8" s="18" t="s">
        <v>71</v>
      </c>
      <c r="S8" s="18"/>
      <c r="T8" s="18">
        <v>5</v>
      </c>
      <c r="U8" s="18" t="s">
        <v>71</v>
      </c>
      <c r="V8" s="18"/>
      <c r="W8" s="18" t="s">
        <v>71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2"/>
      <c r="AM8" s="29"/>
      <c r="AN8" s="2"/>
      <c r="AO8" s="2"/>
      <c r="AP8" s="7"/>
      <c r="AQ8" s="7"/>
      <c r="AR8" s="58"/>
      <c r="AS8" s="58"/>
      <c r="AT8" s="58"/>
      <c r="AU8" s="58"/>
      <c r="AV8" s="58"/>
      <c r="AW8" s="58"/>
      <c r="AX8" s="55"/>
      <c r="AY8" s="55"/>
      <c r="AZ8" s="55"/>
      <c r="BA8" s="55"/>
    </row>
    <row r="9" spans="1:53" ht="12.75">
      <c r="A9" s="14">
        <v>2</v>
      </c>
      <c r="B9" s="18" t="s">
        <v>71</v>
      </c>
      <c r="C9" s="18" t="s">
        <v>71</v>
      </c>
      <c r="D9" s="18" t="s">
        <v>78</v>
      </c>
      <c r="E9" s="18">
        <v>5</v>
      </c>
      <c r="F9" s="18" t="s">
        <v>78</v>
      </c>
      <c r="G9" s="18" t="s">
        <v>71</v>
      </c>
      <c r="H9" s="18">
        <v>10</v>
      </c>
      <c r="I9" s="18" t="s">
        <v>78</v>
      </c>
      <c r="J9" s="18" t="s">
        <v>71</v>
      </c>
      <c r="K9" s="18" t="s">
        <v>71</v>
      </c>
      <c r="L9" s="18" t="s">
        <v>71</v>
      </c>
      <c r="M9" s="18" t="s">
        <v>78</v>
      </c>
      <c r="N9" s="18" t="s">
        <v>71</v>
      </c>
      <c r="O9" s="18" t="s">
        <v>71</v>
      </c>
      <c r="P9" s="18" t="s">
        <v>78</v>
      </c>
      <c r="Q9" s="18">
        <v>7</v>
      </c>
      <c r="R9" s="18">
        <v>9</v>
      </c>
      <c r="S9" s="18"/>
      <c r="T9" s="18" t="s">
        <v>71</v>
      </c>
      <c r="U9" s="18" t="s">
        <v>71</v>
      </c>
      <c r="V9" s="18"/>
      <c r="W9" s="18" t="s">
        <v>71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2"/>
      <c r="AM9" s="2"/>
      <c r="AN9" s="2"/>
      <c r="AO9" s="2"/>
      <c r="AP9" s="7"/>
      <c r="AQ9" s="7"/>
      <c r="AR9" s="58"/>
      <c r="AS9" s="58"/>
      <c r="AT9" s="58"/>
      <c r="AU9" s="58"/>
      <c r="AV9" s="58"/>
      <c r="AW9" s="58"/>
      <c r="AX9" s="55"/>
      <c r="AY9" s="55"/>
      <c r="AZ9" s="55"/>
      <c r="BA9" s="55"/>
    </row>
    <row r="10" spans="1:53" ht="12.75">
      <c r="A10" s="14">
        <v>3</v>
      </c>
      <c r="B10" s="18">
        <v>5</v>
      </c>
      <c r="C10" s="18" t="s">
        <v>71</v>
      </c>
      <c r="D10" s="18" t="s">
        <v>78</v>
      </c>
      <c r="E10" s="18">
        <v>5</v>
      </c>
      <c r="F10" s="18" t="s">
        <v>78</v>
      </c>
      <c r="G10" s="18" t="s">
        <v>71</v>
      </c>
      <c r="H10" s="18" t="s">
        <v>71</v>
      </c>
      <c r="I10" s="18" t="s">
        <v>78</v>
      </c>
      <c r="J10" s="18" t="s">
        <v>71</v>
      </c>
      <c r="K10" s="18" t="s">
        <v>71</v>
      </c>
      <c r="L10" s="18" t="s">
        <v>71</v>
      </c>
      <c r="M10" s="18" t="s">
        <v>78</v>
      </c>
      <c r="N10" s="18" t="s">
        <v>71</v>
      </c>
      <c r="O10" s="18" t="s">
        <v>71</v>
      </c>
      <c r="P10" s="18" t="s">
        <v>78</v>
      </c>
      <c r="Q10" s="18">
        <v>7</v>
      </c>
      <c r="R10" s="18" t="s">
        <v>71</v>
      </c>
      <c r="S10" s="18"/>
      <c r="T10" s="18" t="s">
        <v>71</v>
      </c>
      <c r="U10" s="18" t="s">
        <v>71</v>
      </c>
      <c r="V10" s="18"/>
      <c r="W10" s="18" t="s">
        <v>71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2"/>
      <c r="AM10" s="2"/>
      <c r="AN10" s="2"/>
      <c r="AO10" s="2"/>
      <c r="AP10" s="7"/>
      <c r="AQ10" s="7"/>
      <c r="AR10" s="58"/>
      <c r="AS10" s="58"/>
      <c r="AT10" s="58"/>
      <c r="AU10" s="58"/>
      <c r="AV10" s="58"/>
      <c r="AW10" s="58"/>
      <c r="AX10" s="55"/>
      <c r="AY10" s="55"/>
      <c r="AZ10" s="55"/>
      <c r="BA10" s="55"/>
    </row>
    <row r="11" spans="1:53" ht="12.75">
      <c r="A11" s="14">
        <v>4</v>
      </c>
      <c r="B11" s="18" t="s">
        <v>71</v>
      </c>
      <c r="C11" s="18">
        <v>6</v>
      </c>
      <c r="D11" s="18" t="s">
        <v>78</v>
      </c>
      <c r="E11" s="18" t="s">
        <v>71</v>
      </c>
      <c r="F11" s="18" t="s">
        <v>78</v>
      </c>
      <c r="G11" s="18" t="s">
        <v>71</v>
      </c>
      <c r="H11" s="18" t="s">
        <v>71</v>
      </c>
      <c r="I11" s="18" t="s">
        <v>78</v>
      </c>
      <c r="J11" s="18" t="s">
        <v>71</v>
      </c>
      <c r="K11" s="18" t="s">
        <v>71</v>
      </c>
      <c r="L11" s="18" t="s">
        <v>71</v>
      </c>
      <c r="M11" s="18" t="s">
        <v>78</v>
      </c>
      <c r="N11" s="18" t="s">
        <v>71</v>
      </c>
      <c r="O11" s="18" t="s">
        <v>71</v>
      </c>
      <c r="P11" s="18" t="s">
        <v>78</v>
      </c>
      <c r="Q11" s="18" t="s">
        <v>120</v>
      </c>
      <c r="R11" s="18" t="s">
        <v>71</v>
      </c>
      <c r="S11" s="18"/>
      <c r="T11" s="18" t="s">
        <v>71</v>
      </c>
      <c r="U11" s="18" t="s">
        <v>71</v>
      </c>
      <c r="V11" s="18"/>
      <c r="W11" s="18">
        <v>6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"/>
      <c r="AM11" s="2"/>
      <c r="AN11" s="2"/>
      <c r="AO11" s="2"/>
      <c r="AP11" s="7"/>
      <c r="AQ11" s="7"/>
      <c r="AR11" s="58"/>
      <c r="AS11" s="58"/>
      <c r="AT11" s="58"/>
      <c r="AU11" s="58"/>
      <c r="AV11" s="58"/>
      <c r="AW11" s="58"/>
      <c r="AX11" s="55"/>
      <c r="AY11" s="55"/>
      <c r="AZ11" s="55"/>
      <c r="BA11" s="55"/>
    </row>
    <row r="12" spans="1:53" ht="12.75">
      <c r="A12" s="14">
        <v>5</v>
      </c>
      <c r="B12" s="18" t="s">
        <v>71</v>
      </c>
      <c r="C12" s="18" t="s">
        <v>71</v>
      </c>
      <c r="D12" s="18" t="s">
        <v>78</v>
      </c>
      <c r="E12" s="18" t="s">
        <v>71</v>
      </c>
      <c r="F12" s="18" t="s">
        <v>78</v>
      </c>
      <c r="G12" s="18">
        <v>9</v>
      </c>
      <c r="H12" s="18">
        <v>8</v>
      </c>
      <c r="I12" s="18" t="s">
        <v>78</v>
      </c>
      <c r="J12" s="18">
        <v>9</v>
      </c>
      <c r="K12" s="18">
        <v>6</v>
      </c>
      <c r="L12" s="18" t="s">
        <v>71</v>
      </c>
      <c r="M12" s="18" t="s">
        <v>78</v>
      </c>
      <c r="N12" s="18" t="s">
        <v>71</v>
      </c>
      <c r="O12" s="18" t="s">
        <v>71</v>
      </c>
      <c r="P12" s="18" t="s">
        <v>78</v>
      </c>
      <c r="Q12" s="18">
        <v>5</v>
      </c>
      <c r="R12" s="18" t="s">
        <v>71</v>
      </c>
      <c r="S12" s="18"/>
      <c r="T12" s="18">
        <v>5</v>
      </c>
      <c r="U12" s="18">
        <v>11</v>
      </c>
      <c r="V12" s="18"/>
      <c r="W12" s="18" t="s">
        <v>71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2"/>
      <c r="AM12" s="2"/>
      <c r="AN12" s="2"/>
      <c r="AO12" s="2"/>
      <c r="AP12" s="7"/>
      <c r="AQ12" s="7"/>
      <c r="AR12" s="58"/>
      <c r="AS12" s="58"/>
      <c r="AT12" s="58"/>
      <c r="AU12" s="58"/>
      <c r="AV12" s="58"/>
      <c r="AW12" s="58"/>
      <c r="AX12" s="55"/>
      <c r="AY12" s="55"/>
      <c r="AZ12" s="55"/>
      <c r="BA12" s="55"/>
    </row>
    <row r="13" spans="1:53" ht="12.75">
      <c r="A13" s="14">
        <v>6</v>
      </c>
      <c r="B13" s="18">
        <v>6</v>
      </c>
      <c r="C13" s="18" t="s">
        <v>71</v>
      </c>
      <c r="D13" s="18" t="s">
        <v>78</v>
      </c>
      <c r="E13" s="18" t="s">
        <v>71</v>
      </c>
      <c r="F13" s="18" t="s">
        <v>78</v>
      </c>
      <c r="G13" s="18" t="s">
        <v>71</v>
      </c>
      <c r="H13" s="18">
        <v>8</v>
      </c>
      <c r="I13" s="18" t="s">
        <v>78</v>
      </c>
      <c r="J13" s="18">
        <v>9</v>
      </c>
      <c r="K13" s="18" t="s">
        <v>71</v>
      </c>
      <c r="L13" s="18" t="s">
        <v>71</v>
      </c>
      <c r="M13" s="18" t="s">
        <v>78</v>
      </c>
      <c r="N13" s="18" t="s">
        <v>71</v>
      </c>
      <c r="O13" s="18" t="s">
        <v>71</v>
      </c>
      <c r="P13" s="18" t="s">
        <v>78</v>
      </c>
      <c r="Q13" s="18">
        <v>7</v>
      </c>
      <c r="R13" s="18" t="s">
        <v>71</v>
      </c>
      <c r="S13" s="18"/>
      <c r="T13" s="18">
        <v>9</v>
      </c>
      <c r="U13" s="18">
        <v>9</v>
      </c>
      <c r="V13" s="18"/>
      <c r="W13" s="18">
        <v>9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"/>
      <c r="AM13" s="2"/>
      <c r="AN13" s="2"/>
      <c r="AO13" s="2"/>
      <c r="AP13" s="7"/>
      <c r="AQ13" s="7"/>
      <c r="AR13" s="58"/>
      <c r="AS13" s="58"/>
      <c r="AT13" s="58"/>
      <c r="AU13" s="58"/>
      <c r="AV13" s="58"/>
      <c r="AW13" s="58"/>
      <c r="AX13" s="55"/>
      <c r="AY13" s="55"/>
      <c r="AZ13" s="55"/>
      <c r="BA13" s="55"/>
    </row>
    <row r="14" spans="1:53" ht="12.75">
      <c r="A14" s="14">
        <v>7</v>
      </c>
      <c r="B14" s="18" t="s">
        <v>71</v>
      </c>
      <c r="C14" s="18">
        <v>8</v>
      </c>
      <c r="D14" s="18" t="s">
        <v>78</v>
      </c>
      <c r="E14" s="18">
        <v>6</v>
      </c>
      <c r="F14" s="18" t="s">
        <v>78</v>
      </c>
      <c r="G14" s="18" t="s">
        <v>71</v>
      </c>
      <c r="H14" s="18">
        <v>9</v>
      </c>
      <c r="I14" s="18" t="s">
        <v>78</v>
      </c>
      <c r="J14" s="18">
        <v>8</v>
      </c>
      <c r="K14" s="18" t="s">
        <v>71</v>
      </c>
      <c r="L14" s="18" t="s">
        <v>71</v>
      </c>
      <c r="M14" s="18" t="s">
        <v>78</v>
      </c>
      <c r="N14" s="18">
        <v>7</v>
      </c>
      <c r="O14" s="18" t="s">
        <v>71</v>
      </c>
      <c r="P14" s="18" t="s">
        <v>78</v>
      </c>
      <c r="Q14" s="18" t="s">
        <v>71</v>
      </c>
      <c r="R14" s="18">
        <v>5</v>
      </c>
      <c r="S14" s="18"/>
      <c r="T14" s="18">
        <v>6</v>
      </c>
      <c r="U14" s="18">
        <v>5</v>
      </c>
      <c r="V14" s="18"/>
      <c r="W14" s="18" t="s">
        <v>71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"/>
      <c r="AM14" s="2"/>
      <c r="AN14" s="2"/>
      <c r="AO14" s="2"/>
      <c r="AP14" s="7"/>
      <c r="AQ14" s="7"/>
      <c r="AR14" s="58"/>
      <c r="AS14" s="58"/>
      <c r="AT14" s="58"/>
      <c r="AU14" s="58"/>
      <c r="AV14" s="58"/>
      <c r="AW14" s="58"/>
      <c r="AX14" s="55"/>
      <c r="AY14" s="55"/>
      <c r="AZ14" s="55"/>
      <c r="BA14" s="55"/>
    </row>
    <row r="15" spans="1:53" ht="12.75">
      <c r="A15" s="14">
        <v>8</v>
      </c>
      <c r="B15" s="18">
        <v>6</v>
      </c>
      <c r="C15" s="18" t="s">
        <v>71</v>
      </c>
      <c r="D15" s="18" t="s">
        <v>78</v>
      </c>
      <c r="E15" s="18">
        <v>9</v>
      </c>
      <c r="F15" s="18" t="s">
        <v>78</v>
      </c>
      <c r="G15" s="18" t="s">
        <v>71</v>
      </c>
      <c r="H15" s="18">
        <v>7</v>
      </c>
      <c r="I15" s="18">
        <v>11</v>
      </c>
      <c r="J15" s="18">
        <v>5</v>
      </c>
      <c r="K15" s="18" t="s">
        <v>71</v>
      </c>
      <c r="L15" s="18">
        <v>5</v>
      </c>
      <c r="M15" s="18" t="s">
        <v>78</v>
      </c>
      <c r="N15" s="18" t="s">
        <v>71</v>
      </c>
      <c r="O15" s="18" t="s">
        <v>71</v>
      </c>
      <c r="P15" s="18" t="s">
        <v>78</v>
      </c>
      <c r="Q15" s="18">
        <v>5</v>
      </c>
      <c r="R15" s="18">
        <v>9</v>
      </c>
      <c r="S15" s="18"/>
      <c r="T15" s="18">
        <v>5</v>
      </c>
      <c r="U15" s="18">
        <v>7</v>
      </c>
      <c r="V15" s="18"/>
      <c r="W15" s="18">
        <v>5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2"/>
      <c r="AM15" s="2"/>
      <c r="AN15" s="2"/>
      <c r="AO15" s="2"/>
      <c r="AP15" s="7"/>
      <c r="AQ15" s="7"/>
      <c r="AR15" s="58"/>
      <c r="AS15" s="58"/>
      <c r="AT15" s="58"/>
      <c r="AU15" s="58"/>
      <c r="AV15" s="58"/>
      <c r="AW15" s="58"/>
      <c r="AX15" s="55"/>
      <c r="AY15" s="55"/>
      <c r="AZ15" s="55"/>
      <c r="BA15" s="55"/>
    </row>
    <row r="16" spans="1:53" ht="12.75">
      <c r="A16" s="14">
        <v>9</v>
      </c>
      <c r="B16" s="18" t="s">
        <v>71</v>
      </c>
      <c r="C16" s="18">
        <v>7</v>
      </c>
      <c r="D16" s="18" t="s">
        <v>71</v>
      </c>
      <c r="E16" s="18">
        <v>6</v>
      </c>
      <c r="F16" s="18" t="s">
        <v>78</v>
      </c>
      <c r="G16" s="18" t="s">
        <v>71</v>
      </c>
      <c r="H16" s="18">
        <v>8</v>
      </c>
      <c r="I16" s="18">
        <v>8</v>
      </c>
      <c r="J16" s="18" t="s">
        <v>78</v>
      </c>
      <c r="K16" s="18" t="s">
        <v>71</v>
      </c>
      <c r="L16" s="18" t="s">
        <v>71</v>
      </c>
      <c r="M16" s="18" t="s">
        <v>78</v>
      </c>
      <c r="N16" s="18">
        <v>7</v>
      </c>
      <c r="O16" s="18" t="s">
        <v>71</v>
      </c>
      <c r="P16" s="18" t="s">
        <v>78</v>
      </c>
      <c r="Q16" s="18">
        <v>5</v>
      </c>
      <c r="R16" s="18" t="s">
        <v>71</v>
      </c>
      <c r="S16" s="18"/>
      <c r="T16" s="18">
        <v>11</v>
      </c>
      <c r="U16" s="18">
        <v>12</v>
      </c>
      <c r="V16" s="18"/>
      <c r="W16" s="18">
        <v>7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2"/>
      <c r="AM16" s="2"/>
      <c r="AN16" s="2"/>
      <c r="AO16" s="2"/>
      <c r="AP16" s="7"/>
      <c r="AQ16" s="7"/>
      <c r="AR16" s="58"/>
      <c r="AS16" s="58"/>
      <c r="AT16" s="58"/>
      <c r="AU16" s="58"/>
      <c r="AV16" s="58"/>
      <c r="AW16" s="58"/>
      <c r="AX16" s="55"/>
      <c r="AY16" s="55"/>
      <c r="AZ16" s="55"/>
      <c r="BA16" s="55"/>
    </row>
    <row r="17" spans="1:53" ht="12.75">
      <c r="A17" s="14">
        <v>10</v>
      </c>
      <c r="B17" s="18" t="s">
        <v>71</v>
      </c>
      <c r="C17" s="18" t="s">
        <v>78</v>
      </c>
      <c r="D17" s="18" t="s">
        <v>71</v>
      </c>
      <c r="E17" s="18" t="s">
        <v>71</v>
      </c>
      <c r="F17" s="18" t="s">
        <v>78</v>
      </c>
      <c r="G17" s="18" t="s">
        <v>71</v>
      </c>
      <c r="H17" s="18">
        <v>5</v>
      </c>
      <c r="I17" s="18">
        <v>9</v>
      </c>
      <c r="J17" s="18" t="s">
        <v>78</v>
      </c>
      <c r="K17" s="18" t="s">
        <v>71</v>
      </c>
      <c r="L17" s="18">
        <v>6</v>
      </c>
      <c r="M17" s="18" t="s">
        <v>78</v>
      </c>
      <c r="N17" s="18" t="s">
        <v>71</v>
      </c>
      <c r="O17" s="18">
        <v>5</v>
      </c>
      <c r="P17" s="18" t="s">
        <v>78</v>
      </c>
      <c r="Q17" s="18" t="s">
        <v>120</v>
      </c>
      <c r="R17" s="18" t="s">
        <v>71</v>
      </c>
      <c r="S17" s="18"/>
      <c r="T17" s="18">
        <v>15</v>
      </c>
      <c r="U17" s="18">
        <v>18</v>
      </c>
      <c r="V17" s="18"/>
      <c r="W17" s="18">
        <v>6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2"/>
      <c r="AM17" s="2"/>
      <c r="AN17" s="2"/>
      <c r="AO17" s="2"/>
      <c r="AP17" s="7"/>
      <c r="AQ17" s="7"/>
      <c r="AR17" s="58"/>
      <c r="AS17" s="58"/>
      <c r="AT17" s="58"/>
      <c r="AU17" s="58"/>
      <c r="AV17" s="58"/>
      <c r="AW17" s="58"/>
      <c r="AX17" s="55"/>
      <c r="AY17" s="55"/>
      <c r="AZ17" s="55"/>
      <c r="BA17" s="55"/>
    </row>
    <row r="18" spans="1:53" ht="12.75">
      <c r="A18" s="14">
        <v>11</v>
      </c>
      <c r="B18" s="18">
        <v>7</v>
      </c>
      <c r="C18" s="18" t="s">
        <v>78</v>
      </c>
      <c r="D18" s="18" t="s">
        <v>71</v>
      </c>
      <c r="E18" s="18" t="s">
        <v>71</v>
      </c>
      <c r="F18" s="18" t="s">
        <v>78</v>
      </c>
      <c r="G18" s="18" t="s">
        <v>71</v>
      </c>
      <c r="H18" s="18">
        <v>5</v>
      </c>
      <c r="I18" s="18">
        <v>8</v>
      </c>
      <c r="J18" s="18">
        <v>10</v>
      </c>
      <c r="K18" s="18" t="s">
        <v>71</v>
      </c>
      <c r="L18" s="18">
        <v>5</v>
      </c>
      <c r="M18" s="18" t="s">
        <v>78</v>
      </c>
      <c r="N18" s="18" t="s">
        <v>71</v>
      </c>
      <c r="O18" s="18">
        <v>5</v>
      </c>
      <c r="P18" s="18" t="s">
        <v>78</v>
      </c>
      <c r="Q18" s="18" t="s">
        <v>71</v>
      </c>
      <c r="R18" s="18" t="s">
        <v>71</v>
      </c>
      <c r="S18" s="18"/>
      <c r="T18" s="18">
        <v>10</v>
      </c>
      <c r="U18" s="18">
        <v>6</v>
      </c>
      <c r="V18" s="18"/>
      <c r="W18" s="18">
        <v>10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2"/>
      <c r="AM18" s="2"/>
      <c r="AN18" s="2"/>
      <c r="AO18" s="2"/>
      <c r="AP18" s="7"/>
      <c r="AQ18" s="7"/>
      <c r="AR18" s="58"/>
      <c r="AS18" s="58"/>
      <c r="AT18" s="58"/>
      <c r="AU18" s="58"/>
      <c r="AV18" s="58"/>
      <c r="AW18" s="58"/>
      <c r="AX18" s="55"/>
      <c r="AY18" s="55"/>
      <c r="AZ18" s="55"/>
      <c r="BA18" s="55"/>
    </row>
    <row r="19" spans="1:53" ht="12.75">
      <c r="A19" s="14">
        <v>12</v>
      </c>
      <c r="B19" s="18" t="s">
        <v>71</v>
      </c>
      <c r="C19" s="18" t="s">
        <v>78</v>
      </c>
      <c r="D19" s="18">
        <v>16</v>
      </c>
      <c r="E19" s="18" t="s">
        <v>71</v>
      </c>
      <c r="F19" s="18" t="s">
        <v>78</v>
      </c>
      <c r="G19" s="18" t="s">
        <v>71</v>
      </c>
      <c r="H19" s="18">
        <v>8</v>
      </c>
      <c r="I19" s="18" t="s">
        <v>71</v>
      </c>
      <c r="J19" s="18">
        <v>11</v>
      </c>
      <c r="K19" s="18" t="s">
        <v>71</v>
      </c>
      <c r="L19" s="18" t="s">
        <v>71</v>
      </c>
      <c r="M19" s="18" t="s">
        <v>78</v>
      </c>
      <c r="N19" s="18" t="s">
        <v>71</v>
      </c>
      <c r="O19" s="18" t="s">
        <v>71</v>
      </c>
      <c r="P19" s="18" t="s">
        <v>78</v>
      </c>
      <c r="Q19" s="18">
        <v>5</v>
      </c>
      <c r="R19" s="18">
        <v>5</v>
      </c>
      <c r="S19" s="18"/>
      <c r="T19" s="18">
        <v>9</v>
      </c>
      <c r="U19" s="18">
        <v>5</v>
      </c>
      <c r="V19" s="18"/>
      <c r="W19" s="18">
        <v>6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2"/>
      <c r="AM19" s="2"/>
      <c r="AN19" s="2"/>
      <c r="AO19" s="2"/>
      <c r="AP19" s="7"/>
      <c r="AQ19" s="7"/>
      <c r="AR19" s="58"/>
      <c r="AS19" s="58"/>
      <c r="AT19" s="58"/>
      <c r="AU19" s="58"/>
      <c r="AV19" s="58"/>
      <c r="AW19" s="58"/>
      <c r="AX19" s="55"/>
      <c r="AY19" s="55"/>
      <c r="AZ19" s="55"/>
      <c r="BA19" s="55"/>
    </row>
    <row r="20" spans="1:53" ht="12.75">
      <c r="A20" s="14">
        <v>13</v>
      </c>
      <c r="B20" s="18" t="s">
        <v>71</v>
      </c>
      <c r="C20" s="18" t="s">
        <v>78</v>
      </c>
      <c r="D20" s="18" t="s">
        <v>71</v>
      </c>
      <c r="E20" s="18" t="s">
        <v>71</v>
      </c>
      <c r="F20" s="18" t="s">
        <v>78</v>
      </c>
      <c r="G20" s="18" t="s">
        <v>71</v>
      </c>
      <c r="H20" s="18" t="s">
        <v>71</v>
      </c>
      <c r="I20" s="18" t="s">
        <v>71</v>
      </c>
      <c r="J20" s="18" t="s">
        <v>78</v>
      </c>
      <c r="K20" s="18">
        <v>10</v>
      </c>
      <c r="L20" s="18" t="s">
        <v>71</v>
      </c>
      <c r="M20" s="18" t="s">
        <v>78</v>
      </c>
      <c r="N20" s="18" t="s">
        <v>71</v>
      </c>
      <c r="O20" s="18">
        <v>8</v>
      </c>
      <c r="P20" s="18" t="s">
        <v>78</v>
      </c>
      <c r="Q20" s="18">
        <v>6</v>
      </c>
      <c r="R20" s="18" t="s">
        <v>71</v>
      </c>
      <c r="S20" s="18"/>
      <c r="T20" s="18">
        <v>11</v>
      </c>
      <c r="U20" s="18">
        <v>13</v>
      </c>
      <c r="V20" s="18"/>
      <c r="W20" s="18">
        <v>9</v>
      </c>
      <c r="X20" s="18">
        <v>10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2"/>
      <c r="AM20" s="2"/>
      <c r="AN20" s="2"/>
      <c r="AO20" s="2"/>
      <c r="AP20" s="7"/>
      <c r="AQ20" s="7"/>
      <c r="AR20" s="58"/>
      <c r="AS20" s="58"/>
      <c r="AT20" s="58"/>
      <c r="AU20" s="58"/>
      <c r="AV20" s="58"/>
      <c r="AW20" s="58"/>
      <c r="AX20" s="55"/>
      <c r="AY20" s="55"/>
      <c r="AZ20" s="55"/>
      <c r="BA20" s="55"/>
    </row>
    <row r="21" spans="1:53" ht="12.75">
      <c r="A21" s="14">
        <v>14</v>
      </c>
      <c r="B21" s="18" t="s">
        <v>71</v>
      </c>
      <c r="C21" s="18" t="s">
        <v>78</v>
      </c>
      <c r="D21" s="18">
        <v>5</v>
      </c>
      <c r="E21" s="18" t="s">
        <v>71</v>
      </c>
      <c r="F21" s="18" t="s">
        <v>78</v>
      </c>
      <c r="G21" s="18" t="s">
        <v>71</v>
      </c>
      <c r="H21" s="18" t="s">
        <v>71</v>
      </c>
      <c r="I21" s="18">
        <v>8</v>
      </c>
      <c r="J21" s="18" t="s">
        <v>78</v>
      </c>
      <c r="K21" s="18" t="s">
        <v>71</v>
      </c>
      <c r="L21" s="18" t="s">
        <v>71</v>
      </c>
      <c r="M21" s="18" t="s">
        <v>78</v>
      </c>
      <c r="N21" s="18">
        <v>5</v>
      </c>
      <c r="O21" s="18" t="s">
        <v>71</v>
      </c>
      <c r="P21" s="18" t="s">
        <v>78</v>
      </c>
      <c r="Q21" s="18">
        <v>9</v>
      </c>
      <c r="R21" s="18" t="s">
        <v>71</v>
      </c>
      <c r="S21" s="18"/>
      <c r="T21" s="18">
        <v>8</v>
      </c>
      <c r="U21" s="18">
        <v>11</v>
      </c>
      <c r="V21" s="18"/>
      <c r="W21" s="18">
        <v>11</v>
      </c>
      <c r="X21" s="18">
        <v>7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2"/>
      <c r="AM21" s="2"/>
      <c r="AN21" s="2"/>
      <c r="AO21" s="2"/>
      <c r="AP21" s="7"/>
      <c r="AQ21" s="7"/>
      <c r="AR21" s="58"/>
      <c r="AS21" s="58"/>
      <c r="AT21" s="58"/>
      <c r="AU21" s="58"/>
      <c r="AV21" s="58"/>
      <c r="AW21" s="58"/>
      <c r="AX21" s="55"/>
      <c r="AY21" s="55"/>
      <c r="AZ21" s="55"/>
      <c r="BA21" s="55"/>
    </row>
    <row r="22" spans="1:53" ht="12.75">
      <c r="A22" s="14">
        <v>15</v>
      </c>
      <c r="B22" s="18">
        <v>5</v>
      </c>
      <c r="C22" s="18" t="s">
        <v>78</v>
      </c>
      <c r="D22" s="18" t="s">
        <v>71</v>
      </c>
      <c r="E22" s="18" t="s">
        <v>71</v>
      </c>
      <c r="F22" s="18" t="s">
        <v>78</v>
      </c>
      <c r="G22" s="18" t="s">
        <v>71</v>
      </c>
      <c r="H22" s="18" t="s">
        <v>71</v>
      </c>
      <c r="I22" s="18">
        <v>6</v>
      </c>
      <c r="J22" s="18" t="s">
        <v>78</v>
      </c>
      <c r="K22" s="18">
        <v>5</v>
      </c>
      <c r="L22" s="18" t="s">
        <v>71</v>
      </c>
      <c r="M22" s="18" t="s">
        <v>78</v>
      </c>
      <c r="N22" s="18" t="s">
        <v>71</v>
      </c>
      <c r="O22" s="18" t="s">
        <v>71</v>
      </c>
      <c r="P22" s="18" t="s">
        <v>78</v>
      </c>
      <c r="Q22" s="18">
        <v>7</v>
      </c>
      <c r="R22" s="18">
        <v>6</v>
      </c>
      <c r="S22" s="18"/>
      <c r="T22" s="18">
        <v>15</v>
      </c>
      <c r="U22" s="18">
        <v>11</v>
      </c>
      <c r="V22" s="18"/>
      <c r="W22" s="18">
        <v>14</v>
      </c>
      <c r="X22" s="18">
        <v>10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"/>
      <c r="AM22" s="2"/>
      <c r="AN22" s="2"/>
      <c r="AO22" s="2"/>
      <c r="AP22" s="7"/>
      <c r="AQ22" s="7"/>
      <c r="AR22" s="58"/>
      <c r="AS22" s="58"/>
      <c r="AT22" s="58"/>
      <c r="AU22" s="58"/>
      <c r="AV22" s="58"/>
      <c r="AW22" s="58"/>
      <c r="AX22" s="55"/>
      <c r="AY22" s="55"/>
      <c r="AZ22" s="55"/>
      <c r="BA22" s="55"/>
    </row>
    <row r="23" spans="1:53" ht="12.75">
      <c r="A23" s="14">
        <v>16</v>
      </c>
      <c r="B23" s="18">
        <v>9</v>
      </c>
      <c r="C23" s="18" t="s">
        <v>78</v>
      </c>
      <c r="D23" s="18" t="s">
        <v>71</v>
      </c>
      <c r="E23" s="18" t="s">
        <v>71</v>
      </c>
      <c r="F23" s="18" t="s">
        <v>78</v>
      </c>
      <c r="G23" s="18" t="s">
        <v>71</v>
      </c>
      <c r="H23" s="18" t="s">
        <v>71</v>
      </c>
      <c r="I23" s="18">
        <v>5</v>
      </c>
      <c r="J23" s="18" t="s">
        <v>78</v>
      </c>
      <c r="K23" s="18">
        <v>13</v>
      </c>
      <c r="L23" s="18">
        <v>6</v>
      </c>
      <c r="M23" s="18" t="s">
        <v>78</v>
      </c>
      <c r="N23" s="18" t="s">
        <v>71</v>
      </c>
      <c r="O23" s="18" t="s">
        <v>71</v>
      </c>
      <c r="P23" s="18" t="s">
        <v>78</v>
      </c>
      <c r="Q23" s="18">
        <v>5</v>
      </c>
      <c r="R23" s="18" t="s">
        <v>71</v>
      </c>
      <c r="S23" s="18"/>
      <c r="T23" s="18">
        <v>6</v>
      </c>
      <c r="U23" s="18">
        <v>7</v>
      </c>
      <c r="V23" s="18"/>
      <c r="W23" s="18">
        <v>13</v>
      </c>
      <c r="X23" s="18">
        <v>11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2"/>
      <c r="AM23" s="2"/>
      <c r="AN23" s="2"/>
      <c r="AO23" s="2"/>
      <c r="AP23" s="7"/>
      <c r="AQ23" s="7"/>
      <c r="AR23" s="58"/>
      <c r="AS23" s="58"/>
      <c r="AT23" s="58"/>
      <c r="AU23" s="58"/>
      <c r="AV23" s="58"/>
      <c r="AW23" s="58"/>
      <c r="AX23" s="55"/>
      <c r="AY23" s="55"/>
      <c r="AZ23" s="55"/>
      <c r="BA23" s="55"/>
    </row>
    <row r="24" spans="1:53" ht="12.75">
      <c r="A24" s="14">
        <v>17</v>
      </c>
      <c r="B24" s="18">
        <v>10</v>
      </c>
      <c r="C24" s="18" t="s">
        <v>78</v>
      </c>
      <c r="D24" s="18" t="s">
        <v>71</v>
      </c>
      <c r="E24" s="18">
        <v>6</v>
      </c>
      <c r="F24" s="18" t="s">
        <v>78</v>
      </c>
      <c r="G24" s="18">
        <v>6</v>
      </c>
      <c r="H24" s="18">
        <v>5</v>
      </c>
      <c r="I24" s="18" t="s">
        <v>71</v>
      </c>
      <c r="J24" s="18" t="s">
        <v>78</v>
      </c>
      <c r="K24" s="18">
        <v>7</v>
      </c>
      <c r="L24" s="18" t="s">
        <v>71</v>
      </c>
      <c r="M24" s="18" t="s">
        <v>78</v>
      </c>
      <c r="N24" s="18" t="s">
        <v>71</v>
      </c>
      <c r="O24" s="18" t="s">
        <v>71</v>
      </c>
      <c r="P24" s="18" t="s">
        <v>78</v>
      </c>
      <c r="Q24" s="18" t="s">
        <v>71</v>
      </c>
      <c r="R24" s="18" t="s">
        <v>71</v>
      </c>
      <c r="S24" s="18"/>
      <c r="T24" s="18">
        <v>7</v>
      </c>
      <c r="U24" s="18">
        <v>9</v>
      </c>
      <c r="V24" s="18"/>
      <c r="W24" s="18">
        <v>9</v>
      </c>
      <c r="X24" s="18">
        <v>6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"/>
      <c r="AM24" s="2"/>
      <c r="AN24" s="2"/>
      <c r="AO24" s="2"/>
      <c r="AP24" s="7"/>
      <c r="AQ24" s="7"/>
      <c r="AR24" s="58"/>
      <c r="AS24" s="58"/>
      <c r="AT24" s="58"/>
      <c r="AU24" s="58"/>
      <c r="AV24" s="58"/>
      <c r="AW24" s="58"/>
      <c r="AX24" s="55"/>
      <c r="AY24" s="55"/>
      <c r="AZ24" s="55"/>
      <c r="BA24" s="55"/>
    </row>
    <row r="25" spans="1:53" ht="12.75">
      <c r="A25" s="14">
        <v>18</v>
      </c>
      <c r="B25" s="18" t="s">
        <v>71</v>
      </c>
      <c r="C25" s="18" t="s">
        <v>78</v>
      </c>
      <c r="D25" s="18">
        <v>5</v>
      </c>
      <c r="E25" s="18" t="s">
        <v>71</v>
      </c>
      <c r="F25" s="18" t="s">
        <v>78</v>
      </c>
      <c r="G25" s="18" t="s">
        <v>71</v>
      </c>
      <c r="H25" s="18">
        <v>6</v>
      </c>
      <c r="I25" s="18">
        <v>5</v>
      </c>
      <c r="J25" s="18" t="s">
        <v>78</v>
      </c>
      <c r="K25" s="18">
        <v>5</v>
      </c>
      <c r="L25" s="18">
        <v>7</v>
      </c>
      <c r="M25" s="18" t="s">
        <v>78</v>
      </c>
      <c r="N25" s="18" t="s">
        <v>71</v>
      </c>
      <c r="O25" s="18" t="s">
        <v>71</v>
      </c>
      <c r="P25" s="18" t="s">
        <v>78</v>
      </c>
      <c r="Q25" s="18">
        <v>8</v>
      </c>
      <c r="R25" s="18">
        <v>6</v>
      </c>
      <c r="S25" s="18"/>
      <c r="T25" s="18">
        <v>16</v>
      </c>
      <c r="U25" s="18">
        <v>7</v>
      </c>
      <c r="V25" s="18"/>
      <c r="W25" s="18">
        <v>7</v>
      </c>
      <c r="X25" s="18">
        <v>7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2"/>
      <c r="AM25" s="2"/>
      <c r="AN25" s="2"/>
      <c r="AO25" s="2"/>
      <c r="AP25" s="7"/>
      <c r="AQ25" s="7"/>
      <c r="AR25" s="58"/>
      <c r="AS25" s="58"/>
      <c r="AT25" s="58"/>
      <c r="AU25" s="58"/>
      <c r="AV25" s="58"/>
      <c r="AW25" s="58"/>
      <c r="AX25" s="55"/>
      <c r="AY25" s="55"/>
      <c r="AZ25" s="55"/>
      <c r="BA25" s="55"/>
    </row>
    <row r="26" spans="1:53" ht="12.75">
      <c r="A26" s="14">
        <v>19</v>
      </c>
      <c r="B26" s="18" t="s">
        <v>71</v>
      </c>
      <c r="C26" s="18" t="s">
        <v>78</v>
      </c>
      <c r="D26" s="18" t="s">
        <v>71</v>
      </c>
      <c r="E26" s="18">
        <v>11</v>
      </c>
      <c r="F26" s="18" t="s">
        <v>78</v>
      </c>
      <c r="G26" s="18" t="s">
        <v>71</v>
      </c>
      <c r="H26" s="18">
        <v>6</v>
      </c>
      <c r="I26" s="18">
        <v>8</v>
      </c>
      <c r="J26" s="18" t="s">
        <v>78</v>
      </c>
      <c r="K26" s="18" t="s">
        <v>71</v>
      </c>
      <c r="L26" s="18">
        <v>8</v>
      </c>
      <c r="M26" s="18" t="s">
        <v>78</v>
      </c>
      <c r="N26" s="18" t="s">
        <v>71</v>
      </c>
      <c r="O26" s="18" t="s">
        <v>71</v>
      </c>
      <c r="P26" s="18" t="s">
        <v>78</v>
      </c>
      <c r="Q26" s="18">
        <v>9</v>
      </c>
      <c r="R26" s="18">
        <v>5</v>
      </c>
      <c r="S26" s="18"/>
      <c r="T26" s="18">
        <v>11</v>
      </c>
      <c r="U26" s="18">
        <v>9</v>
      </c>
      <c r="V26" s="18"/>
      <c r="W26" s="18">
        <v>8</v>
      </c>
      <c r="X26" s="18">
        <v>7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"/>
      <c r="AM26" s="2"/>
      <c r="AN26" s="2"/>
      <c r="AO26" s="2"/>
      <c r="AP26" s="7"/>
      <c r="AQ26" s="7"/>
      <c r="AR26" s="58"/>
      <c r="AS26" s="58"/>
      <c r="AT26" s="58"/>
      <c r="AU26" s="58"/>
      <c r="AV26" s="58"/>
      <c r="AW26" s="58"/>
      <c r="AX26" s="55"/>
      <c r="AY26" s="55"/>
      <c r="AZ26" s="55"/>
      <c r="BA26" s="55"/>
    </row>
    <row r="27" spans="1:53" ht="12.75">
      <c r="A27" s="14">
        <v>20</v>
      </c>
      <c r="B27" s="18">
        <v>10</v>
      </c>
      <c r="C27" s="18" t="s">
        <v>78</v>
      </c>
      <c r="D27" s="18">
        <v>8</v>
      </c>
      <c r="E27" s="18">
        <v>14</v>
      </c>
      <c r="F27" s="18" t="s">
        <v>78</v>
      </c>
      <c r="G27" s="18">
        <v>5</v>
      </c>
      <c r="H27" s="18">
        <v>7</v>
      </c>
      <c r="I27" s="18" t="s">
        <v>71</v>
      </c>
      <c r="J27" s="18" t="s">
        <v>78</v>
      </c>
      <c r="K27" s="18">
        <v>7</v>
      </c>
      <c r="L27" s="18" t="s">
        <v>71</v>
      </c>
      <c r="M27" s="18" t="s">
        <v>78</v>
      </c>
      <c r="N27" s="18" t="s">
        <v>71</v>
      </c>
      <c r="O27" s="18" t="s">
        <v>71</v>
      </c>
      <c r="P27" s="18" t="s">
        <v>78</v>
      </c>
      <c r="Q27" s="18">
        <v>8</v>
      </c>
      <c r="R27" s="18">
        <v>9</v>
      </c>
      <c r="S27" s="18"/>
      <c r="T27" s="18">
        <v>9</v>
      </c>
      <c r="U27" s="18">
        <v>10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2"/>
      <c r="AM27" s="2"/>
      <c r="AN27" s="2"/>
      <c r="AO27" s="2"/>
      <c r="AP27" s="7"/>
      <c r="AQ27" s="7"/>
      <c r="AR27" s="58"/>
      <c r="AS27" s="58"/>
      <c r="AT27" s="58"/>
      <c r="AU27" s="58"/>
      <c r="AV27" s="58"/>
      <c r="AW27" s="58"/>
      <c r="AX27" s="55"/>
      <c r="AY27" s="55"/>
      <c r="AZ27" s="55"/>
      <c r="BA27" s="55"/>
    </row>
    <row r="28" spans="1:53" ht="12.75">
      <c r="A28" s="14">
        <v>21</v>
      </c>
      <c r="B28" s="18" t="s">
        <v>71</v>
      </c>
      <c r="C28" s="18" t="s">
        <v>78</v>
      </c>
      <c r="D28" s="18">
        <v>5</v>
      </c>
      <c r="E28" s="18">
        <v>5</v>
      </c>
      <c r="F28" s="18" t="s">
        <v>78</v>
      </c>
      <c r="G28" s="18" t="s">
        <v>71</v>
      </c>
      <c r="H28" s="18">
        <v>6</v>
      </c>
      <c r="I28" s="18">
        <v>7</v>
      </c>
      <c r="J28" s="18" t="s">
        <v>78</v>
      </c>
      <c r="K28" s="18">
        <v>5</v>
      </c>
      <c r="L28" s="18" t="s">
        <v>71</v>
      </c>
      <c r="M28" s="18" t="s">
        <v>78</v>
      </c>
      <c r="N28" s="18">
        <v>6</v>
      </c>
      <c r="O28" s="18" t="s">
        <v>71</v>
      </c>
      <c r="P28" s="18" t="s">
        <v>78</v>
      </c>
      <c r="Q28" s="18">
        <v>9</v>
      </c>
      <c r="R28" s="18">
        <v>6</v>
      </c>
      <c r="S28" s="18"/>
      <c r="T28" s="18">
        <v>11</v>
      </c>
      <c r="U28" s="18">
        <v>14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2"/>
      <c r="AM28" s="2"/>
      <c r="AN28" s="2"/>
      <c r="AO28" s="2"/>
      <c r="AP28" s="7"/>
      <c r="AQ28" s="7"/>
      <c r="AR28" s="58"/>
      <c r="AS28" s="58"/>
      <c r="AT28" s="58"/>
      <c r="AU28" s="58"/>
      <c r="AV28" s="58"/>
      <c r="AW28" s="58"/>
      <c r="AX28" s="55"/>
      <c r="AY28" s="55"/>
      <c r="AZ28" s="55"/>
      <c r="BA28" s="55"/>
    </row>
    <row r="29" spans="1:53" ht="12.75">
      <c r="A29" s="14">
        <v>22</v>
      </c>
      <c r="B29" s="18" t="s">
        <v>71</v>
      </c>
      <c r="C29" s="18" t="s">
        <v>78</v>
      </c>
      <c r="D29" s="18">
        <v>6</v>
      </c>
      <c r="E29" s="18">
        <v>6</v>
      </c>
      <c r="F29" s="18" t="s">
        <v>78</v>
      </c>
      <c r="G29" s="18">
        <v>6</v>
      </c>
      <c r="H29" s="18">
        <v>6</v>
      </c>
      <c r="I29" s="18" t="s">
        <v>71</v>
      </c>
      <c r="J29" s="18" t="s">
        <v>78</v>
      </c>
      <c r="K29" s="18" t="s">
        <v>71</v>
      </c>
      <c r="L29" s="18" t="s">
        <v>71</v>
      </c>
      <c r="M29" s="18" t="s">
        <v>78</v>
      </c>
      <c r="N29" s="18" t="s">
        <v>71</v>
      </c>
      <c r="O29" s="18">
        <v>14</v>
      </c>
      <c r="P29" s="18" t="s">
        <v>78</v>
      </c>
      <c r="Q29" s="18">
        <v>5</v>
      </c>
      <c r="R29" s="18">
        <v>8</v>
      </c>
      <c r="S29" s="18"/>
      <c r="T29" s="18">
        <v>11</v>
      </c>
      <c r="U29" s="18">
        <v>8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2"/>
      <c r="AM29" s="2"/>
      <c r="AN29" s="2"/>
      <c r="AO29" s="2"/>
      <c r="AP29" s="7"/>
      <c r="AQ29" s="7"/>
      <c r="AR29" s="58"/>
      <c r="AS29" s="58"/>
      <c r="AT29" s="58"/>
      <c r="AU29" s="58"/>
      <c r="AV29" s="58"/>
      <c r="AW29" s="58"/>
      <c r="AX29" s="55"/>
      <c r="AY29" s="55"/>
      <c r="AZ29" s="55"/>
      <c r="BA29" s="55"/>
    </row>
    <row r="30" spans="1:53" ht="12.75">
      <c r="A30" s="14">
        <v>23</v>
      </c>
      <c r="B30" s="18">
        <v>5</v>
      </c>
      <c r="C30" s="18" t="s">
        <v>78</v>
      </c>
      <c r="D30" s="18" t="s">
        <v>71</v>
      </c>
      <c r="E30" s="18" t="s">
        <v>71</v>
      </c>
      <c r="F30" s="18" t="s">
        <v>78</v>
      </c>
      <c r="G30" s="18" t="s">
        <v>71</v>
      </c>
      <c r="H30" s="18">
        <v>7</v>
      </c>
      <c r="I30" s="18" t="s">
        <v>71</v>
      </c>
      <c r="J30" s="18" t="s">
        <v>78</v>
      </c>
      <c r="K30" s="18">
        <v>9</v>
      </c>
      <c r="L30" s="18" t="s">
        <v>71</v>
      </c>
      <c r="M30" s="18" t="s">
        <v>78</v>
      </c>
      <c r="N30" s="18">
        <v>5</v>
      </c>
      <c r="O30" s="18">
        <v>10</v>
      </c>
      <c r="P30" s="18" t="s">
        <v>78</v>
      </c>
      <c r="Q30" s="18">
        <v>6</v>
      </c>
      <c r="R30" s="18" t="s">
        <v>71</v>
      </c>
      <c r="S30" s="18"/>
      <c r="T30" s="18">
        <v>5</v>
      </c>
      <c r="U30" s="18" t="s">
        <v>71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2"/>
      <c r="AM30" s="2"/>
      <c r="AN30" s="2"/>
      <c r="AO30" s="2"/>
      <c r="AP30" s="7"/>
      <c r="AQ30" s="7"/>
      <c r="AR30" s="58"/>
      <c r="AS30" s="58"/>
      <c r="AT30" s="58"/>
      <c r="AU30" s="58"/>
      <c r="AV30" s="58"/>
      <c r="AW30" s="58"/>
      <c r="AX30" s="55"/>
      <c r="AY30" s="55"/>
      <c r="AZ30" s="55"/>
      <c r="BA30" s="55"/>
    </row>
    <row r="31" spans="1:53" ht="12.75">
      <c r="A31" s="14">
        <v>24</v>
      </c>
      <c r="B31" s="18">
        <v>5</v>
      </c>
      <c r="C31" s="18" t="s">
        <v>78</v>
      </c>
      <c r="D31" s="18" t="s">
        <v>71</v>
      </c>
      <c r="E31" s="18">
        <v>6</v>
      </c>
      <c r="F31" s="18" t="s">
        <v>78</v>
      </c>
      <c r="G31" s="18" t="s">
        <v>71</v>
      </c>
      <c r="H31" s="18">
        <v>8</v>
      </c>
      <c r="I31" s="18" t="s">
        <v>71</v>
      </c>
      <c r="J31" s="18" t="s">
        <v>78</v>
      </c>
      <c r="K31" s="18">
        <v>8</v>
      </c>
      <c r="L31" s="18" t="s">
        <v>71</v>
      </c>
      <c r="M31" s="18" t="s">
        <v>78</v>
      </c>
      <c r="N31" s="18" t="s">
        <v>71</v>
      </c>
      <c r="O31" s="18">
        <v>20</v>
      </c>
      <c r="P31" s="18" t="s">
        <v>78</v>
      </c>
      <c r="Q31" s="18">
        <v>5</v>
      </c>
      <c r="R31" s="18" t="s">
        <v>71</v>
      </c>
      <c r="S31" s="18"/>
      <c r="T31" s="18">
        <v>9</v>
      </c>
      <c r="U31" s="18">
        <v>6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2"/>
      <c r="AM31" s="2"/>
      <c r="AN31" s="2"/>
      <c r="AO31" s="2"/>
      <c r="AP31" s="7"/>
      <c r="AQ31" s="7"/>
      <c r="AR31" s="58"/>
      <c r="AS31" s="58"/>
      <c r="AT31" s="58"/>
      <c r="AU31" s="58"/>
      <c r="AV31" s="58"/>
      <c r="AW31" s="58"/>
      <c r="AX31" s="55"/>
      <c r="AY31" s="55"/>
      <c r="AZ31" s="55"/>
      <c r="BA31" s="55"/>
    </row>
    <row r="32" spans="1:53" ht="12.75">
      <c r="A32" s="14">
        <v>25</v>
      </c>
      <c r="B32" s="18">
        <v>5</v>
      </c>
      <c r="C32" s="18" t="s">
        <v>78</v>
      </c>
      <c r="D32" s="18" t="s">
        <v>71</v>
      </c>
      <c r="E32" s="18">
        <v>5</v>
      </c>
      <c r="F32" s="18" t="s">
        <v>78</v>
      </c>
      <c r="G32" s="18" t="s">
        <v>71</v>
      </c>
      <c r="H32" s="18">
        <v>8</v>
      </c>
      <c r="I32" s="18" t="s">
        <v>71</v>
      </c>
      <c r="J32" s="18" t="s">
        <v>78</v>
      </c>
      <c r="K32" s="18">
        <v>5</v>
      </c>
      <c r="L32" s="18" t="s">
        <v>71</v>
      </c>
      <c r="M32" s="18" t="s">
        <v>78</v>
      </c>
      <c r="N32" s="18">
        <v>8</v>
      </c>
      <c r="O32" s="18">
        <v>8</v>
      </c>
      <c r="P32" s="18" t="s">
        <v>78</v>
      </c>
      <c r="Q32" s="18">
        <v>7</v>
      </c>
      <c r="R32" s="18" t="s">
        <v>71</v>
      </c>
      <c r="S32" s="18"/>
      <c r="T32" s="18">
        <v>5</v>
      </c>
      <c r="U32" s="18">
        <v>6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2"/>
      <c r="AM32" s="2"/>
      <c r="AN32" s="2"/>
      <c r="AO32" s="2"/>
      <c r="AP32" s="7"/>
      <c r="AQ32" s="7"/>
      <c r="AR32" s="58"/>
      <c r="AS32" s="58"/>
      <c r="AT32" s="58"/>
      <c r="AU32" s="58"/>
      <c r="AV32" s="58"/>
      <c r="AW32" s="58"/>
      <c r="AX32" s="55"/>
      <c r="AY32" s="55"/>
      <c r="AZ32" s="55"/>
      <c r="BA32" s="55"/>
    </row>
    <row r="33" spans="1:53" ht="12.75">
      <c r="A33" s="14">
        <v>26</v>
      </c>
      <c r="B33" s="18">
        <v>8</v>
      </c>
      <c r="C33" s="18" t="s">
        <v>78</v>
      </c>
      <c r="D33" s="18" t="s">
        <v>71</v>
      </c>
      <c r="E33" s="18" t="s">
        <v>71</v>
      </c>
      <c r="F33" s="18" t="s">
        <v>78</v>
      </c>
      <c r="G33" s="18" t="s">
        <v>71</v>
      </c>
      <c r="H33" s="18" t="s">
        <v>71</v>
      </c>
      <c r="I33" s="18" t="s">
        <v>71</v>
      </c>
      <c r="J33" s="18" t="s">
        <v>78</v>
      </c>
      <c r="K33" s="18">
        <v>5</v>
      </c>
      <c r="L33" s="18">
        <v>11</v>
      </c>
      <c r="M33" s="18" t="s">
        <v>78</v>
      </c>
      <c r="N33" s="18" t="s">
        <v>71</v>
      </c>
      <c r="O33" s="18">
        <v>9</v>
      </c>
      <c r="P33" s="18" t="s">
        <v>78</v>
      </c>
      <c r="Q33" s="18">
        <v>8</v>
      </c>
      <c r="R33" s="18">
        <v>6</v>
      </c>
      <c r="S33" s="18"/>
      <c r="T33" s="18">
        <v>9</v>
      </c>
      <c r="U33" s="18">
        <v>6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"/>
      <c r="AM33" s="2"/>
      <c r="AN33" s="2"/>
      <c r="AO33" s="2"/>
      <c r="AP33" s="7"/>
      <c r="AQ33" s="7"/>
      <c r="AR33" s="58"/>
      <c r="AS33" s="58"/>
      <c r="AT33" s="58"/>
      <c r="AU33" s="58"/>
      <c r="AV33" s="58"/>
      <c r="AW33" s="58"/>
      <c r="AX33" s="55"/>
      <c r="AY33" s="55"/>
      <c r="AZ33" s="55"/>
      <c r="BA33" s="55"/>
    </row>
    <row r="34" spans="1:53" ht="12.75">
      <c r="A34" s="14">
        <v>27</v>
      </c>
      <c r="B34" s="18">
        <v>6</v>
      </c>
      <c r="C34" s="18" t="s">
        <v>78</v>
      </c>
      <c r="D34" s="18" t="s">
        <v>71</v>
      </c>
      <c r="E34" s="18" t="s">
        <v>71</v>
      </c>
      <c r="F34" s="18" t="s">
        <v>78</v>
      </c>
      <c r="G34" s="18" t="s">
        <v>71</v>
      </c>
      <c r="H34" s="18" t="s">
        <v>71</v>
      </c>
      <c r="I34" s="18">
        <v>6</v>
      </c>
      <c r="J34" s="18" t="s">
        <v>78</v>
      </c>
      <c r="K34" s="18">
        <v>6</v>
      </c>
      <c r="L34" s="18" t="s">
        <v>71</v>
      </c>
      <c r="M34" s="18" t="s">
        <v>78</v>
      </c>
      <c r="N34" s="18">
        <v>5</v>
      </c>
      <c r="O34" s="18">
        <v>7</v>
      </c>
      <c r="P34" s="18" t="s">
        <v>78</v>
      </c>
      <c r="Q34" s="18" t="s">
        <v>71</v>
      </c>
      <c r="R34" s="18" t="s">
        <v>71</v>
      </c>
      <c r="S34" s="18"/>
      <c r="T34" s="18">
        <v>6</v>
      </c>
      <c r="U34" s="18" t="s">
        <v>71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2"/>
      <c r="AM34" s="2"/>
      <c r="AN34" s="2"/>
      <c r="AO34" s="2"/>
      <c r="AP34" s="7"/>
      <c r="AQ34" s="7"/>
      <c r="AR34" s="58"/>
      <c r="AS34" s="58"/>
      <c r="AT34" s="58"/>
      <c r="AU34" s="58"/>
      <c r="AV34" s="58"/>
      <c r="AW34" s="58"/>
      <c r="AX34" s="55"/>
      <c r="AY34" s="55"/>
      <c r="AZ34" s="55"/>
      <c r="BA34" s="55"/>
    </row>
    <row r="35" spans="1:53" ht="12.75">
      <c r="A35" s="14">
        <v>28</v>
      </c>
      <c r="B35" s="18" t="s">
        <v>71</v>
      </c>
      <c r="C35" s="18" t="s">
        <v>78</v>
      </c>
      <c r="D35" s="18">
        <v>5</v>
      </c>
      <c r="E35" s="18">
        <v>5</v>
      </c>
      <c r="F35" s="18" t="s">
        <v>78</v>
      </c>
      <c r="G35" s="18">
        <v>10</v>
      </c>
      <c r="H35" s="18">
        <v>5</v>
      </c>
      <c r="I35" s="18">
        <v>5</v>
      </c>
      <c r="J35" s="18" t="s">
        <v>78</v>
      </c>
      <c r="K35" s="18">
        <v>6</v>
      </c>
      <c r="L35" s="18" t="s">
        <v>71</v>
      </c>
      <c r="M35" s="18" t="s">
        <v>78</v>
      </c>
      <c r="N35" s="18">
        <v>9</v>
      </c>
      <c r="O35" s="18" t="s">
        <v>71</v>
      </c>
      <c r="P35" s="18" t="s">
        <v>78</v>
      </c>
      <c r="Q35" s="18">
        <v>17</v>
      </c>
      <c r="R35" s="18">
        <v>9</v>
      </c>
      <c r="S35" s="18"/>
      <c r="T35" s="18" t="s">
        <v>71</v>
      </c>
      <c r="U35" s="18" t="s">
        <v>71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"/>
      <c r="AM35" s="2"/>
      <c r="AN35" s="2"/>
      <c r="AO35" s="2"/>
      <c r="AP35" s="7"/>
      <c r="AQ35" s="7"/>
      <c r="AR35" s="58"/>
      <c r="AS35" s="58"/>
      <c r="AT35" s="58"/>
      <c r="AU35" s="58"/>
      <c r="AV35" s="58"/>
      <c r="AW35" s="58"/>
      <c r="AX35" s="55"/>
      <c r="AY35" s="55"/>
      <c r="AZ35" s="55"/>
      <c r="BA35" s="55"/>
    </row>
    <row r="36" spans="1:53" ht="12.75">
      <c r="A36" s="14">
        <v>29</v>
      </c>
      <c r="B36" s="18" t="s">
        <v>71</v>
      </c>
      <c r="C36" s="18" t="s">
        <v>78</v>
      </c>
      <c r="D36" s="18" t="s">
        <v>71</v>
      </c>
      <c r="E36" s="18"/>
      <c r="F36" s="18"/>
      <c r="G36" s="18"/>
      <c r="H36" s="18">
        <v>7</v>
      </c>
      <c r="I36" s="18">
        <v>10</v>
      </c>
      <c r="J36" s="18" t="s">
        <v>78</v>
      </c>
      <c r="K36" s="18">
        <v>7</v>
      </c>
      <c r="L36" s="18" t="s">
        <v>71</v>
      </c>
      <c r="M36" s="18" t="s">
        <v>78</v>
      </c>
      <c r="N36" s="18" t="s">
        <v>71</v>
      </c>
      <c r="O36" s="18" t="s">
        <v>71</v>
      </c>
      <c r="P36" s="18" t="s">
        <v>78</v>
      </c>
      <c r="Q36" s="18" t="s">
        <v>71</v>
      </c>
      <c r="R36" s="18" t="s">
        <v>71</v>
      </c>
      <c r="S36" s="18"/>
      <c r="T36" s="18" t="s">
        <v>71</v>
      </c>
      <c r="U36" s="18" t="s">
        <v>71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2"/>
      <c r="AM36" s="2"/>
      <c r="AN36" s="2"/>
      <c r="AO36" s="2"/>
      <c r="AP36" s="7"/>
      <c r="AQ36" s="7"/>
      <c r="AR36" s="58"/>
      <c r="AS36" s="58"/>
      <c r="AT36" s="58"/>
      <c r="AU36" s="58"/>
      <c r="AV36" s="58"/>
      <c r="AW36" s="58"/>
      <c r="AX36" s="55"/>
      <c r="AY36" s="55"/>
      <c r="AZ36" s="55"/>
      <c r="BA36" s="55"/>
    </row>
    <row r="37" spans="1:53" ht="12.75">
      <c r="A37" s="14">
        <v>30</v>
      </c>
      <c r="B37" s="18">
        <v>5</v>
      </c>
      <c r="C37" s="18" t="s">
        <v>78</v>
      </c>
      <c r="D37" s="18" t="s">
        <v>71</v>
      </c>
      <c r="E37" s="18"/>
      <c r="F37" s="18"/>
      <c r="G37" s="18"/>
      <c r="H37" s="18">
        <v>8</v>
      </c>
      <c r="I37" s="18">
        <v>12</v>
      </c>
      <c r="J37" s="18" t="s">
        <v>78</v>
      </c>
      <c r="K37" s="18">
        <v>6</v>
      </c>
      <c r="L37" s="18">
        <v>5</v>
      </c>
      <c r="M37" s="18" t="s">
        <v>78</v>
      </c>
      <c r="N37" s="18" t="s">
        <v>71</v>
      </c>
      <c r="O37" s="18">
        <v>9</v>
      </c>
      <c r="P37" s="18" t="s">
        <v>78</v>
      </c>
      <c r="Q37" s="18">
        <v>24</v>
      </c>
      <c r="R37" s="18" t="s">
        <v>71</v>
      </c>
      <c r="S37" s="18"/>
      <c r="T37" s="18" t="s">
        <v>71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2"/>
      <c r="AM37" s="2"/>
      <c r="AN37" s="2"/>
      <c r="AO37" s="2"/>
      <c r="AP37" s="7"/>
      <c r="AQ37" s="7"/>
      <c r="AR37" s="58"/>
      <c r="AS37" s="58"/>
      <c r="AT37" s="58"/>
      <c r="AU37" s="58"/>
      <c r="AV37" s="58"/>
      <c r="AW37" s="58"/>
      <c r="AX37" s="55"/>
      <c r="AY37" s="55"/>
      <c r="AZ37" s="55"/>
      <c r="BA37" s="55"/>
    </row>
    <row r="38" spans="1:53" ht="12.75">
      <c r="A38" s="14">
        <v>31</v>
      </c>
      <c r="B38" s="18" t="s">
        <v>71</v>
      </c>
      <c r="C38" s="18" t="s">
        <v>78</v>
      </c>
      <c r="D38" s="18">
        <v>6</v>
      </c>
      <c r="E38" s="18"/>
      <c r="F38" s="18"/>
      <c r="G38" s="18"/>
      <c r="H38" s="18" t="s">
        <v>71</v>
      </c>
      <c r="I38" s="18" t="s">
        <v>71</v>
      </c>
      <c r="J38" s="18" t="s">
        <v>78</v>
      </c>
      <c r="K38" s="18"/>
      <c r="L38" s="18"/>
      <c r="M38" s="18"/>
      <c r="N38" s="18">
        <v>5</v>
      </c>
      <c r="O38" s="18">
        <v>10</v>
      </c>
      <c r="P38" s="18" t="s">
        <v>78</v>
      </c>
      <c r="Q38" s="18"/>
      <c r="R38" s="18"/>
      <c r="S38" s="18"/>
      <c r="T38" s="18" t="s">
        <v>71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2"/>
      <c r="AM38" s="2"/>
      <c r="AN38" s="2"/>
      <c r="AO38" s="2"/>
      <c r="AP38" s="7"/>
      <c r="AQ38" s="7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pans="1:53" ht="12.75">
      <c r="A39" s="2"/>
      <c r="B39" s="93"/>
      <c r="C39" s="93"/>
      <c r="D39" s="93"/>
      <c r="E39" s="90"/>
      <c r="F39" s="90"/>
      <c r="G39" s="90"/>
      <c r="H39" s="90"/>
      <c r="I39" s="90"/>
      <c r="J39" s="90"/>
      <c r="K39" s="90"/>
      <c r="L39" s="90"/>
      <c r="M39" s="90"/>
      <c r="N39" s="97"/>
      <c r="O39" s="97"/>
      <c r="P39" s="97"/>
      <c r="Q39" s="97"/>
      <c r="R39" s="97"/>
      <c r="S39" s="97"/>
      <c r="T39" s="94"/>
      <c r="U39" s="90"/>
      <c r="V39" s="90"/>
      <c r="W39" s="94"/>
      <c r="X39" s="90"/>
      <c r="Y39" s="90"/>
      <c r="Z39" s="94"/>
      <c r="AA39" s="94"/>
      <c r="AB39" s="94"/>
      <c r="AC39" s="90"/>
      <c r="AD39" s="90"/>
      <c r="AE39" s="90"/>
      <c r="AF39" s="90"/>
      <c r="AG39" s="90"/>
      <c r="AH39" s="90"/>
      <c r="AI39" s="90"/>
      <c r="AJ39" s="90"/>
      <c r="AK39" s="90"/>
      <c r="AL39" s="30"/>
      <c r="AM39" s="30"/>
      <c r="AN39" s="54"/>
      <c r="AO39" s="54"/>
      <c r="AP39" s="54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1:42" ht="12.75">
      <c r="A40" s="13" t="s">
        <v>16</v>
      </c>
      <c r="B40" s="88">
        <f>COUNTIF(B8:B38,"&gt;42")</f>
        <v>0</v>
      </c>
      <c r="C40" s="88">
        <f aca="true" t="shared" si="3" ref="C40:AK40">COUNTIF(C8:C38,"&gt;42")</f>
        <v>0</v>
      </c>
      <c r="D40" s="88"/>
      <c r="E40" s="88">
        <f t="shared" si="3"/>
        <v>0</v>
      </c>
      <c r="F40" s="88">
        <f t="shared" si="3"/>
        <v>0</v>
      </c>
      <c r="G40" s="88"/>
      <c r="H40" s="88">
        <f t="shared" si="3"/>
        <v>0</v>
      </c>
      <c r="I40" s="88">
        <f t="shared" si="3"/>
        <v>0</v>
      </c>
      <c r="J40" s="88"/>
      <c r="K40" s="88">
        <f t="shared" si="3"/>
        <v>0</v>
      </c>
      <c r="L40" s="88">
        <f t="shared" si="3"/>
        <v>0</v>
      </c>
      <c r="M40" s="88"/>
      <c r="N40" s="88">
        <f t="shared" si="3"/>
        <v>0</v>
      </c>
      <c r="O40" s="88">
        <f t="shared" si="3"/>
        <v>0</v>
      </c>
      <c r="P40" s="88"/>
      <c r="Q40" s="88">
        <f t="shared" si="3"/>
        <v>0</v>
      </c>
      <c r="R40" s="88">
        <f t="shared" si="3"/>
        <v>0</v>
      </c>
      <c r="S40" s="88"/>
      <c r="T40" s="88">
        <f t="shared" si="3"/>
        <v>0</v>
      </c>
      <c r="U40" s="88">
        <f t="shared" si="3"/>
        <v>0</v>
      </c>
      <c r="V40" s="88"/>
      <c r="W40" s="88">
        <f t="shared" si="3"/>
        <v>0</v>
      </c>
      <c r="X40" s="88">
        <f t="shared" si="3"/>
        <v>0</v>
      </c>
      <c r="Y40" s="88"/>
      <c r="Z40" s="88">
        <f t="shared" si="3"/>
        <v>0</v>
      </c>
      <c r="AA40" s="88">
        <f t="shared" si="3"/>
        <v>0</v>
      </c>
      <c r="AB40" s="88"/>
      <c r="AC40" s="88">
        <f t="shared" si="3"/>
        <v>0</v>
      </c>
      <c r="AD40" s="88">
        <f t="shared" si="3"/>
        <v>0</v>
      </c>
      <c r="AE40" s="88"/>
      <c r="AF40" s="88"/>
      <c r="AG40" s="88"/>
      <c r="AH40" s="88">
        <f t="shared" si="3"/>
        <v>0</v>
      </c>
      <c r="AI40" s="88"/>
      <c r="AJ40" s="88">
        <f t="shared" si="3"/>
        <v>0</v>
      </c>
      <c r="AK40" s="88">
        <f t="shared" si="3"/>
        <v>0</v>
      </c>
      <c r="AL40" s="54">
        <f>COUNTIF(AL8:AL38,"&gt;42")</f>
        <v>0</v>
      </c>
      <c r="AM40" s="54"/>
      <c r="AN40" s="35"/>
      <c r="AO40" s="35"/>
      <c r="AP40" s="35"/>
    </row>
    <row r="41" spans="1:39" ht="12.75">
      <c r="A41" s="13" t="s">
        <v>74</v>
      </c>
      <c r="B41" s="88">
        <f>COUNTA(B8:B38)-COUNTIF(B8:B38,"x")-COUNTIF(B8:B38,"DF")-COUNTIF(B8:B38,"AE")-COUNTIF(B8:B38,"AQ")-COUNTIF(B8:B38,"FF")-COUNTIF(B8:B38,"PP")-COUNTIF(B8:B38,"PO")-COUNTIF(B8:B38,"O")</f>
        <v>31</v>
      </c>
      <c r="C41" s="88">
        <f aca="true" t="shared" si="4" ref="C41:AK41">COUNTA(C8:C38)-COUNTIF(C8:C38,"x")-COUNTIF(C8:C38,"DF")-COUNTIF(C8:C38,"AE")-COUNTIF(C8:C38,"AQ")-COUNTIF(C8:C38,"FF")-COUNTIF(C8:C38,"PP")-COUNTIF(C8:C38,"PO")-COUNTIF(C8:C38,"O")</f>
        <v>9</v>
      </c>
      <c r="D41" s="88"/>
      <c r="E41" s="88">
        <f t="shared" si="4"/>
        <v>28</v>
      </c>
      <c r="F41" s="88">
        <f t="shared" si="4"/>
        <v>0</v>
      </c>
      <c r="G41" s="88"/>
      <c r="H41" s="88">
        <f t="shared" si="4"/>
        <v>31</v>
      </c>
      <c r="I41" s="88">
        <f t="shared" si="4"/>
        <v>24</v>
      </c>
      <c r="J41" s="88"/>
      <c r="K41" s="88">
        <f t="shared" si="4"/>
        <v>30</v>
      </c>
      <c r="L41" s="88">
        <f t="shared" si="4"/>
        <v>30</v>
      </c>
      <c r="M41" s="88"/>
      <c r="N41" s="88">
        <f t="shared" si="4"/>
        <v>31</v>
      </c>
      <c r="O41" s="88">
        <f t="shared" si="4"/>
        <v>31</v>
      </c>
      <c r="P41" s="88"/>
      <c r="Q41" s="88">
        <f t="shared" si="4"/>
        <v>30</v>
      </c>
      <c r="R41" s="88">
        <f t="shared" si="4"/>
        <v>30</v>
      </c>
      <c r="S41" s="88"/>
      <c r="T41" s="88">
        <f t="shared" si="4"/>
        <v>31</v>
      </c>
      <c r="U41" s="88">
        <f t="shared" si="4"/>
        <v>29</v>
      </c>
      <c r="V41" s="88"/>
      <c r="W41" s="88">
        <f t="shared" si="4"/>
        <v>19</v>
      </c>
      <c r="X41" s="88">
        <f t="shared" si="4"/>
        <v>7</v>
      </c>
      <c r="Y41" s="88"/>
      <c r="Z41" s="88">
        <f t="shared" si="4"/>
        <v>0</v>
      </c>
      <c r="AA41" s="88">
        <f t="shared" si="4"/>
        <v>0</v>
      </c>
      <c r="AB41" s="88"/>
      <c r="AC41" s="88">
        <f t="shared" si="4"/>
        <v>0</v>
      </c>
      <c r="AD41" s="88">
        <f t="shared" si="4"/>
        <v>0</v>
      </c>
      <c r="AE41" s="88"/>
      <c r="AF41" s="88"/>
      <c r="AG41" s="88"/>
      <c r="AH41" s="88">
        <f t="shared" si="4"/>
        <v>0</v>
      </c>
      <c r="AI41" s="88"/>
      <c r="AJ41" s="88">
        <f t="shared" si="4"/>
        <v>0</v>
      </c>
      <c r="AK41" s="88">
        <f t="shared" si="4"/>
        <v>0</v>
      </c>
      <c r="AL41" s="2"/>
      <c r="AM41" s="12">
        <f>SUM(B41:AK41)</f>
        <v>391</v>
      </c>
    </row>
    <row r="43" ht="12.75">
      <c r="A43" s="34" t="s">
        <v>36</v>
      </c>
    </row>
  </sheetData>
  <sheetProtection password="CC53" sheet="1" objects="1" scenarios="1"/>
  <conditionalFormatting sqref="BA4">
    <cfRule type="cellIs" priority="5" dxfId="0" operator="greaterThan" stopIfTrue="1">
      <formula>42</formula>
    </cfRule>
  </conditionalFormatting>
  <conditionalFormatting sqref="AR5:AW5 AP5 B40:AK41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AY4:AY5 AN4 AM4:AM5 AO5">
    <cfRule type="cellIs" priority="8" dxfId="0" operator="greaterThan" stopIfTrue="1">
      <formula>0</formula>
    </cfRule>
  </conditionalFormatting>
  <conditionalFormatting sqref="BA7 AO7">
    <cfRule type="cellIs" priority="9" dxfId="0" operator="greaterThan" stopIfTrue="1">
      <formula>29</formula>
    </cfRule>
  </conditionalFormatting>
  <conditionalFormatting sqref="AR7:AW37">
    <cfRule type="cellIs" priority="10" dxfId="145" operator="greaterThan" stopIfTrue="1">
      <formula>42</formula>
    </cfRule>
  </conditionalFormatting>
  <conditionalFormatting sqref="AR4:AW4">
    <cfRule type="cellIs" priority="11" dxfId="3" operator="greaterThan" stopIfTrue="1">
      <formula>29</formula>
    </cfRule>
  </conditionalFormatting>
  <conditionalFormatting sqref="AR6:AW6 AQ3 B6:AK6">
    <cfRule type="cellIs" priority="12" dxfId="15" operator="equal" stopIfTrue="1">
      <formula>0</formula>
    </cfRule>
  </conditionalFormatting>
  <conditionalFormatting sqref="AP4">
    <cfRule type="cellIs" priority="13" dxfId="3" operator="greaterThan" stopIfTrue="1">
      <formula>42</formula>
    </cfRule>
  </conditionalFormatting>
  <conditionalFormatting sqref="AM3">
    <cfRule type="expression" priority="14" dxfId="0" stopIfTrue="1">
      <formula>$AM$4&gt;0</formula>
    </cfRule>
  </conditionalFormatting>
  <conditionalFormatting sqref="AN3">
    <cfRule type="expression" priority="15" dxfId="0" stopIfTrue="1">
      <formula>$AN$4&gt;0</formula>
    </cfRule>
  </conditionalFormatting>
  <conditionalFormatting sqref="AO4">
    <cfRule type="expression" priority="16" dxfId="0" stopIfTrue="1">
      <formula>$AO$5&gt;0</formula>
    </cfRule>
  </conditionalFormatting>
  <conditionalFormatting sqref="AN39:AW39 AL40:AM40">
    <cfRule type="cellIs" priority="17" dxfId="1" operator="equal" stopIfTrue="1">
      <formula>0</formula>
    </cfRule>
    <cfRule type="cellIs" priority="18" dxfId="0" operator="greaterThan" stopIfTrue="1">
      <formula>0</formula>
    </cfRule>
  </conditionalFormatting>
  <conditionalFormatting sqref="AQ4">
    <cfRule type="cellIs" priority="19" dxfId="18" operator="between" stopIfTrue="1">
      <formula>29</formula>
      <formula>200</formula>
    </cfRule>
    <cfRule type="cellIs" priority="20" dxfId="0" operator="between" stopIfTrue="1">
      <formula>20</formula>
      <formula>29</formula>
    </cfRule>
  </conditionalFormatting>
  <conditionalFormatting sqref="H8:AK38 B5:AK5">
    <cfRule type="cellIs" priority="21" dxfId="0" operator="between" stopIfTrue="1">
      <formula>42</formula>
      <formula>1000</formula>
    </cfRule>
  </conditionalFormatting>
  <conditionalFormatting sqref="B4:AK4">
    <cfRule type="cellIs" priority="22" dxfId="0" operator="between" stopIfTrue="1">
      <formula>20</formula>
      <formula>29</formula>
    </cfRule>
    <cfRule type="cellIs" priority="23" dxfId="6" operator="between" stopIfTrue="1">
      <formula>29</formula>
      <formula>200</formula>
    </cfRule>
  </conditionalFormatting>
  <conditionalFormatting sqref="B8:G38">
    <cfRule type="cellIs" priority="2" dxfId="0" operator="between" stopIfTrue="1">
      <formula>42</formula>
      <formula>1000</formula>
    </cfRule>
  </conditionalFormatting>
  <conditionalFormatting sqref="B5:AK5">
    <cfRule type="cellIs" priority="1" dxfId="64" operator="equal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2" sqref="P32"/>
    </sheetView>
  </sheetViews>
  <sheetFormatPr defaultColWidth="9.140625" defaultRowHeight="12.75"/>
  <cols>
    <col min="1" max="1" width="20.7109375" style="7" customWidth="1"/>
    <col min="2" max="13" width="7.7109375" style="7" customWidth="1"/>
    <col min="14" max="14" width="3.7109375" style="7" customWidth="1"/>
    <col min="15" max="15" width="9.140625" style="7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8" ht="15.75" customHeight="1">
      <c r="A1" s="42" t="s">
        <v>153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4.25" customHeight="1">
      <c r="A3" s="10" t="s">
        <v>0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8.2</v>
      </c>
      <c r="C4" s="5">
        <f t="shared" si="0"/>
        <v>13.666666666666666</v>
      </c>
      <c r="D4" s="5">
        <f t="shared" si="0"/>
        <v>14</v>
      </c>
      <c r="E4" s="5">
        <f t="shared" si="0"/>
      </c>
      <c r="F4" s="5">
        <f t="shared" si="0"/>
      </c>
      <c r="G4" s="5">
        <f t="shared" si="0"/>
      </c>
      <c r="H4" s="5">
        <f t="shared" si="0"/>
      </c>
      <c r="I4" s="5">
        <f t="shared" si="0"/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11.416666666666666</v>
      </c>
      <c r="S4" s="5">
        <f>IF(ISERROR(AVERAGE(B4:M4)),"",AVERAGE(B4:M4))</f>
        <v>11.955555555555556</v>
      </c>
    </row>
    <row r="5" spans="1:19" ht="14.25" customHeight="1">
      <c r="A5" s="16" t="s">
        <v>2</v>
      </c>
      <c r="B5" s="5">
        <f aca="true" t="shared" si="1" ref="B5:M5">MAX(B8:B38)</f>
        <v>17</v>
      </c>
      <c r="C5" s="5">
        <f t="shared" si="1"/>
        <v>17</v>
      </c>
      <c r="D5" s="5">
        <f t="shared" si="1"/>
        <v>14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5</v>
      </c>
      <c r="C6" s="6">
        <f t="shared" si="2"/>
        <v>5</v>
      </c>
      <c r="D6" s="6">
        <f t="shared" si="2"/>
        <v>14</v>
      </c>
      <c r="E6" s="6">
        <f t="shared" si="2"/>
        <v>0</v>
      </c>
      <c r="F6" s="6">
        <f t="shared" si="2"/>
        <v>0</v>
      </c>
      <c r="G6" s="6">
        <f t="shared" si="2"/>
        <v>0</v>
      </c>
      <c r="H6" s="6">
        <f t="shared" si="2"/>
        <v>0</v>
      </c>
      <c r="I6" s="6">
        <f t="shared" si="2"/>
        <v>0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3</v>
      </c>
      <c r="S7" s="34"/>
    </row>
    <row r="8" spans="1:18" ht="12.75">
      <c r="A8" s="1">
        <v>1</v>
      </c>
      <c r="B8" s="18" t="s">
        <v>78</v>
      </c>
      <c r="C8" s="18">
        <v>5</v>
      </c>
      <c r="D8" s="68">
        <v>14</v>
      </c>
      <c r="E8" s="68" t="s">
        <v>78</v>
      </c>
      <c r="F8" s="68" t="s">
        <v>78</v>
      </c>
      <c r="G8" s="69"/>
      <c r="H8" s="69"/>
      <c r="I8" s="103"/>
      <c r="J8" s="69"/>
      <c r="K8" s="69"/>
      <c r="L8" s="69"/>
      <c r="M8" s="67"/>
      <c r="N8" s="2"/>
      <c r="O8" s="29"/>
      <c r="P8" s="64"/>
      <c r="Q8" s="64"/>
      <c r="R8" s="39"/>
    </row>
    <row r="9" spans="1:17" ht="12.75">
      <c r="A9" s="1">
        <v>2</v>
      </c>
      <c r="B9" s="18" t="s">
        <v>78</v>
      </c>
      <c r="C9" s="18" t="s">
        <v>71</v>
      </c>
      <c r="D9" s="68" t="s">
        <v>78</v>
      </c>
      <c r="E9" s="68" t="s">
        <v>78</v>
      </c>
      <c r="F9" s="68" t="s">
        <v>78</v>
      </c>
      <c r="G9" s="69"/>
      <c r="H9" s="69"/>
      <c r="I9" s="103"/>
      <c r="J9" s="18"/>
      <c r="K9" s="69"/>
      <c r="L9" s="69"/>
      <c r="M9" s="67"/>
      <c r="N9" s="2"/>
      <c r="O9" s="64"/>
      <c r="P9" s="64"/>
      <c r="Q9" s="61"/>
    </row>
    <row r="10" spans="1:17" ht="12.75">
      <c r="A10" s="1">
        <v>3</v>
      </c>
      <c r="B10" s="18" t="s">
        <v>78</v>
      </c>
      <c r="C10" s="18">
        <v>12</v>
      </c>
      <c r="D10" s="68" t="s">
        <v>78</v>
      </c>
      <c r="E10" s="18" t="s">
        <v>78</v>
      </c>
      <c r="F10" s="68" t="s">
        <v>78</v>
      </c>
      <c r="G10" s="69"/>
      <c r="H10" s="69"/>
      <c r="I10" s="103"/>
      <c r="J10" s="69"/>
      <c r="K10" s="69"/>
      <c r="L10" s="69"/>
      <c r="M10" s="67"/>
      <c r="N10" s="2"/>
      <c r="O10" s="64"/>
      <c r="P10" s="64"/>
      <c r="Q10" s="61"/>
    </row>
    <row r="11" spans="1:18" ht="12.75">
      <c r="A11" s="1">
        <v>4</v>
      </c>
      <c r="B11" s="18" t="s">
        <v>78</v>
      </c>
      <c r="C11" s="18">
        <v>16</v>
      </c>
      <c r="D11" s="68" t="s">
        <v>78</v>
      </c>
      <c r="E11" s="68" t="s">
        <v>78</v>
      </c>
      <c r="F11" s="68" t="s">
        <v>78</v>
      </c>
      <c r="G11" s="69"/>
      <c r="H11" s="69"/>
      <c r="I11" s="103"/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>
      <c r="A12" s="1">
        <v>5</v>
      </c>
      <c r="B12" s="18" t="s">
        <v>78</v>
      </c>
      <c r="C12" s="18" t="s">
        <v>71</v>
      </c>
      <c r="D12" s="68" t="s">
        <v>78</v>
      </c>
      <c r="E12" s="68" t="s">
        <v>78</v>
      </c>
      <c r="F12" s="68" t="s">
        <v>78</v>
      </c>
      <c r="G12" s="69"/>
      <c r="H12" s="69"/>
      <c r="I12" s="103"/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>
      <c r="A13" s="1">
        <v>6</v>
      </c>
      <c r="B13" s="18" t="s">
        <v>78</v>
      </c>
      <c r="C13" s="18" t="s">
        <v>71</v>
      </c>
      <c r="D13" s="68" t="s">
        <v>78</v>
      </c>
      <c r="E13" s="68" t="s">
        <v>78</v>
      </c>
      <c r="F13" s="68" t="s">
        <v>78</v>
      </c>
      <c r="G13" s="69"/>
      <c r="H13" s="69"/>
      <c r="I13" s="103"/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>
      <c r="A14" s="1">
        <v>7</v>
      </c>
      <c r="B14" s="18" t="s">
        <v>78</v>
      </c>
      <c r="C14" s="18" t="s">
        <v>71</v>
      </c>
      <c r="D14" s="68" t="s">
        <v>78</v>
      </c>
      <c r="E14" s="68" t="s">
        <v>78</v>
      </c>
      <c r="F14" s="68" t="s">
        <v>78</v>
      </c>
      <c r="G14" s="69"/>
      <c r="H14" s="69"/>
      <c r="I14" s="103"/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>
      <c r="A15" s="1">
        <v>8</v>
      </c>
      <c r="B15" s="18" t="s">
        <v>78</v>
      </c>
      <c r="C15" s="18">
        <v>17</v>
      </c>
      <c r="D15" s="68" t="s">
        <v>78</v>
      </c>
      <c r="E15" s="68" t="s">
        <v>78</v>
      </c>
      <c r="F15" s="68" t="s">
        <v>78</v>
      </c>
      <c r="G15" s="69"/>
      <c r="H15" s="69"/>
      <c r="I15" s="103"/>
      <c r="J15" s="18"/>
      <c r="K15" s="69"/>
      <c r="L15" s="69"/>
      <c r="M15" s="18"/>
      <c r="N15" s="2"/>
      <c r="O15" s="64"/>
      <c r="P15" s="64"/>
      <c r="Q15" s="61"/>
      <c r="R15" s="39"/>
    </row>
    <row r="16" spans="1:18" ht="12.75">
      <c r="A16" s="1">
        <v>9</v>
      </c>
      <c r="B16" s="18" t="s">
        <v>78</v>
      </c>
      <c r="C16" s="18" t="s">
        <v>71</v>
      </c>
      <c r="D16" s="68" t="s">
        <v>78</v>
      </c>
      <c r="E16" s="18" t="s">
        <v>78</v>
      </c>
      <c r="F16" s="68" t="s">
        <v>78</v>
      </c>
      <c r="G16" s="69"/>
      <c r="H16" s="69"/>
      <c r="I16" s="103"/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>
      <c r="A17" s="1">
        <v>10</v>
      </c>
      <c r="B17" s="18" t="s">
        <v>78</v>
      </c>
      <c r="C17" s="18">
        <v>15</v>
      </c>
      <c r="D17" s="68" t="s">
        <v>78</v>
      </c>
      <c r="E17" s="68" t="s">
        <v>78</v>
      </c>
      <c r="F17" s="68" t="s">
        <v>78</v>
      </c>
      <c r="G17" s="18"/>
      <c r="H17" s="68"/>
      <c r="I17" s="103"/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>
      <c r="A18" s="1">
        <v>11</v>
      </c>
      <c r="B18" s="18" t="s">
        <v>78</v>
      </c>
      <c r="C18" s="18">
        <v>17</v>
      </c>
      <c r="D18" s="68" t="s">
        <v>78</v>
      </c>
      <c r="E18" s="68" t="s">
        <v>78</v>
      </c>
      <c r="F18" s="68" t="s">
        <v>78</v>
      </c>
      <c r="G18" s="69"/>
      <c r="H18" s="68"/>
      <c r="I18" s="103"/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>
      <c r="A19" s="1">
        <v>12</v>
      </c>
      <c r="B19" s="18" t="s">
        <v>78</v>
      </c>
      <c r="C19" s="18"/>
      <c r="D19" s="68" t="s">
        <v>78</v>
      </c>
      <c r="E19" s="68" t="s">
        <v>78</v>
      </c>
      <c r="F19" s="68" t="s">
        <v>78</v>
      </c>
      <c r="G19" s="69"/>
      <c r="H19" s="68"/>
      <c r="I19" s="103"/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>
      <c r="A20" s="1">
        <v>13</v>
      </c>
      <c r="B20" s="18" t="s">
        <v>78</v>
      </c>
      <c r="C20" s="18" t="s">
        <v>78</v>
      </c>
      <c r="D20" s="68" t="s">
        <v>78</v>
      </c>
      <c r="E20" s="68" t="s">
        <v>78</v>
      </c>
      <c r="F20" s="68" t="s">
        <v>78</v>
      </c>
      <c r="G20" s="69"/>
      <c r="H20" s="68"/>
      <c r="I20" s="103"/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>
      <c r="A21" s="1">
        <v>14</v>
      </c>
      <c r="B21" s="18" t="s">
        <v>78</v>
      </c>
      <c r="C21" s="18" t="s">
        <v>78</v>
      </c>
      <c r="D21" s="68" t="s">
        <v>78</v>
      </c>
      <c r="E21" s="68" t="s">
        <v>78</v>
      </c>
      <c r="F21" s="68" t="s">
        <v>78</v>
      </c>
      <c r="G21" s="69"/>
      <c r="H21" s="68"/>
      <c r="I21" s="103"/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>
      <c r="A22" s="1">
        <v>15</v>
      </c>
      <c r="B22" s="18" t="s">
        <v>78</v>
      </c>
      <c r="C22" s="18" t="s">
        <v>78</v>
      </c>
      <c r="D22" s="68" t="s">
        <v>78</v>
      </c>
      <c r="E22" s="68" t="s">
        <v>78</v>
      </c>
      <c r="F22" s="68" t="s">
        <v>78</v>
      </c>
      <c r="G22" s="69"/>
      <c r="H22" s="68"/>
      <c r="I22" s="103"/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>
      <c r="A23" s="1">
        <v>16</v>
      </c>
      <c r="B23" s="18" t="s">
        <v>78</v>
      </c>
      <c r="C23" s="18" t="s">
        <v>78</v>
      </c>
      <c r="D23" s="68" t="s">
        <v>78</v>
      </c>
      <c r="E23" s="68" t="s">
        <v>78</v>
      </c>
      <c r="F23" s="18" t="s">
        <v>78</v>
      </c>
      <c r="G23" s="18"/>
      <c r="H23" s="18"/>
      <c r="I23" s="103"/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>
      <c r="A24" s="1">
        <v>17</v>
      </c>
      <c r="B24" s="18" t="s">
        <v>78</v>
      </c>
      <c r="C24" s="18" t="s">
        <v>78</v>
      </c>
      <c r="D24" s="68" t="s">
        <v>78</v>
      </c>
      <c r="E24" s="68" t="s">
        <v>78</v>
      </c>
      <c r="F24" s="18" t="s">
        <v>78</v>
      </c>
      <c r="G24" s="18"/>
      <c r="H24" s="18"/>
      <c r="I24" s="103"/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>
      <c r="A25" s="1">
        <v>18</v>
      </c>
      <c r="B25" s="18" t="s">
        <v>78</v>
      </c>
      <c r="C25" s="18" t="s">
        <v>78</v>
      </c>
      <c r="D25" s="68" t="s">
        <v>78</v>
      </c>
      <c r="E25" s="68" t="s">
        <v>78</v>
      </c>
      <c r="F25" s="18" t="s">
        <v>78</v>
      </c>
      <c r="G25" s="18"/>
      <c r="H25" s="18"/>
      <c r="I25" s="103"/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>
      <c r="A26" s="1">
        <v>19</v>
      </c>
      <c r="B26" s="18" t="s">
        <v>78</v>
      </c>
      <c r="C26" s="18" t="s">
        <v>78</v>
      </c>
      <c r="D26" s="68" t="s">
        <v>78</v>
      </c>
      <c r="E26" s="68" t="s">
        <v>78</v>
      </c>
      <c r="F26" s="18" t="s">
        <v>78</v>
      </c>
      <c r="G26" s="18"/>
      <c r="H26" s="18"/>
      <c r="I26" s="103"/>
      <c r="J26" s="18"/>
      <c r="K26" s="69"/>
      <c r="L26" s="69"/>
      <c r="M26" s="67"/>
      <c r="N26" s="2"/>
      <c r="O26" s="64"/>
      <c r="P26" s="64"/>
      <c r="Q26" s="64"/>
      <c r="R26" s="39"/>
    </row>
    <row r="27" spans="1:17" ht="12.75">
      <c r="A27" s="1">
        <v>20</v>
      </c>
      <c r="B27" s="18" t="s">
        <v>78</v>
      </c>
      <c r="C27" s="18" t="s">
        <v>78</v>
      </c>
      <c r="D27" s="68" t="s">
        <v>78</v>
      </c>
      <c r="E27" s="68" t="s">
        <v>78</v>
      </c>
      <c r="F27" s="18" t="s">
        <v>78</v>
      </c>
      <c r="G27" s="18"/>
      <c r="H27" s="18"/>
      <c r="I27" s="103"/>
      <c r="J27" s="69"/>
      <c r="K27" s="69"/>
      <c r="L27" s="69"/>
      <c r="M27" s="67"/>
      <c r="N27" s="2"/>
      <c r="O27" s="64"/>
      <c r="P27" s="2"/>
      <c r="Q27" s="2"/>
    </row>
    <row r="28" spans="1:17" ht="12.75">
      <c r="A28" s="1">
        <v>21</v>
      </c>
      <c r="B28" s="18" t="s">
        <v>78</v>
      </c>
      <c r="C28" s="18" t="s">
        <v>78</v>
      </c>
      <c r="D28" s="68" t="s">
        <v>78</v>
      </c>
      <c r="E28" s="68" t="s">
        <v>78</v>
      </c>
      <c r="F28" s="18" t="s">
        <v>78</v>
      </c>
      <c r="G28" s="18"/>
      <c r="H28" s="18"/>
      <c r="I28" s="103"/>
      <c r="J28" s="69"/>
      <c r="K28" s="69"/>
      <c r="L28" s="69"/>
      <c r="M28" s="67"/>
      <c r="N28" s="2"/>
      <c r="O28" s="2"/>
      <c r="P28" s="2"/>
      <c r="Q28" s="2"/>
    </row>
    <row r="29" spans="1:17" ht="12.75">
      <c r="A29" s="1">
        <v>22</v>
      </c>
      <c r="B29" s="18" t="s">
        <v>78</v>
      </c>
      <c r="C29" s="18" t="s">
        <v>78</v>
      </c>
      <c r="D29" s="68" t="s">
        <v>78</v>
      </c>
      <c r="E29" s="68" t="s">
        <v>78</v>
      </c>
      <c r="F29" s="18" t="s">
        <v>78</v>
      </c>
      <c r="G29" s="18"/>
      <c r="H29" s="18"/>
      <c r="I29" s="103"/>
      <c r="J29" s="69"/>
      <c r="K29" s="69"/>
      <c r="L29" s="69"/>
      <c r="M29" s="67"/>
      <c r="N29" s="2"/>
      <c r="O29" s="2"/>
      <c r="P29" s="2"/>
      <c r="Q29" s="2"/>
    </row>
    <row r="30" spans="1:17" ht="12.75">
      <c r="A30" s="1">
        <v>23</v>
      </c>
      <c r="B30" s="18" t="s">
        <v>78</v>
      </c>
      <c r="C30" s="18" t="s">
        <v>78</v>
      </c>
      <c r="D30" s="68" t="s">
        <v>78</v>
      </c>
      <c r="E30" s="68" t="s">
        <v>78</v>
      </c>
      <c r="F30" s="18" t="s">
        <v>78</v>
      </c>
      <c r="G30" s="18"/>
      <c r="H30" s="18"/>
      <c r="I30" s="103"/>
      <c r="J30" s="69"/>
      <c r="K30" s="69"/>
      <c r="L30" s="69"/>
      <c r="M30" s="67"/>
      <c r="N30" s="2"/>
      <c r="O30" s="2"/>
      <c r="P30" s="2"/>
      <c r="Q30" s="2"/>
    </row>
    <row r="31" spans="1:17" ht="12.75">
      <c r="A31" s="1">
        <v>24</v>
      </c>
      <c r="B31" s="18" t="s">
        <v>78</v>
      </c>
      <c r="C31" s="18" t="s">
        <v>78</v>
      </c>
      <c r="D31" s="68" t="s">
        <v>78</v>
      </c>
      <c r="E31" s="15" t="s">
        <v>78</v>
      </c>
      <c r="F31" s="18" t="s">
        <v>78</v>
      </c>
      <c r="G31" s="18"/>
      <c r="H31" s="18"/>
      <c r="I31" s="69"/>
      <c r="J31" s="69"/>
      <c r="K31" s="69"/>
      <c r="L31" s="69"/>
      <c r="M31" s="67"/>
      <c r="N31" s="2"/>
      <c r="O31" s="2"/>
      <c r="P31" s="2"/>
      <c r="Q31" s="2"/>
    </row>
    <row r="32" spans="1:17" ht="12.75">
      <c r="A32" s="1">
        <v>25</v>
      </c>
      <c r="B32" s="18" t="s">
        <v>78</v>
      </c>
      <c r="C32" s="18" t="s">
        <v>78</v>
      </c>
      <c r="D32" s="68" t="s">
        <v>78</v>
      </c>
      <c r="E32" s="15" t="s">
        <v>78</v>
      </c>
      <c r="F32" s="18" t="s">
        <v>78</v>
      </c>
      <c r="G32" s="18"/>
      <c r="H32" s="18"/>
      <c r="I32" s="18"/>
      <c r="J32" s="69"/>
      <c r="K32" s="69"/>
      <c r="L32" s="69"/>
      <c r="M32" s="67"/>
      <c r="N32" s="2"/>
      <c r="O32" s="2"/>
      <c r="P32" s="2"/>
      <c r="Q32" s="2"/>
    </row>
    <row r="33" spans="1:17" ht="12.75">
      <c r="A33" s="1">
        <v>26</v>
      </c>
      <c r="B33" s="18">
        <v>17</v>
      </c>
      <c r="C33" s="18" t="s">
        <v>78</v>
      </c>
      <c r="D33" s="68" t="s">
        <v>78</v>
      </c>
      <c r="E33" s="68" t="s">
        <v>78</v>
      </c>
      <c r="F33" s="18" t="s">
        <v>78</v>
      </c>
      <c r="G33" s="18"/>
      <c r="H33" s="18"/>
      <c r="I33" s="18"/>
      <c r="J33" s="69"/>
      <c r="K33" s="69"/>
      <c r="L33" s="69"/>
      <c r="M33" s="67"/>
      <c r="N33" s="2"/>
      <c r="O33" s="2"/>
      <c r="P33" s="2"/>
      <c r="Q33" s="2"/>
    </row>
    <row r="34" spans="1:17" ht="12.75">
      <c r="A34" s="1">
        <v>27</v>
      </c>
      <c r="B34" s="18">
        <v>7</v>
      </c>
      <c r="C34" s="18" t="s">
        <v>78</v>
      </c>
      <c r="D34" s="68" t="s">
        <v>78</v>
      </c>
      <c r="E34" s="68" t="s">
        <v>78</v>
      </c>
      <c r="F34" s="18" t="s">
        <v>78</v>
      </c>
      <c r="G34" s="18"/>
      <c r="H34" s="18"/>
      <c r="I34" s="18"/>
      <c r="J34" s="69"/>
      <c r="K34" s="69"/>
      <c r="L34" s="69"/>
      <c r="M34" s="67"/>
      <c r="N34" s="2"/>
      <c r="O34" s="2"/>
      <c r="P34" s="2"/>
      <c r="Q34" s="2"/>
    </row>
    <row r="35" spans="1:17" ht="12.75">
      <c r="A35" s="1">
        <v>28</v>
      </c>
      <c r="B35" s="18">
        <v>5</v>
      </c>
      <c r="C35" s="18" t="s">
        <v>78</v>
      </c>
      <c r="D35" s="68" t="s">
        <v>78</v>
      </c>
      <c r="E35" s="68" t="s">
        <v>78</v>
      </c>
      <c r="F35" s="18" t="s">
        <v>78</v>
      </c>
      <c r="G35" s="18"/>
      <c r="H35" s="18"/>
      <c r="I35" s="18"/>
      <c r="J35" s="69"/>
      <c r="K35" s="69"/>
      <c r="L35" s="69"/>
      <c r="M35" s="67"/>
      <c r="N35" s="2"/>
      <c r="O35" s="2"/>
      <c r="P35" s="2"/>
      <c r="Q35" s="2"/>
    </row>
    <row r="36" spans="1:17" ht="12.75">
      <c r="A36" s="1">
        <v>29</v>
      </c>
      <c r="B36" s="18">
        <v>6</v>
      </c>
      <c r="C36" s="18"/>
      <c r="D36" s="68" t="s">
        <v>78</v>
      </c>
      <c r="E36" s="15" t="s">
        <v>78</v>
      </c>
      <c r="F36" s="18" t="s">
        <v>78</v>
      </c>
      <c r="G36" s="18"/>
      <c r="H36" s="18"/>
      <c r="I36" s="103"/>
      <c r="J36" s="69"/>
      <c r="K36" s="69"/>
      <c r="L36" s="67"/>
      <c r="M36" s="67"/>
      <c r="N36" s="2"/>
      <c r="O36" s="2"/>
      <c r="P36" s="2"/>
      <c r="Q36" s="2"/>
    </row>
    <row r="37" spans="1:17" ht="12.75">
      <c r="A37" s="1">
        <v>30</v>
      </c>
      <c r="B37" s="18" t="s">
        <v>71</v>
      </c>
      <c r="C37" s="18"/>
      <c r="D37" s="68" t="s">
        <v>78</v>
      </c>
      <c r="E37" s="68" t="s">
        <v>78</v>
      </c>
      <c r="F37" s="18" t="s">
        <v>78</v>
      </c>
      <c r="G37" s="18"/>
      <c r="H37" s="18"/>
      <c r="I37" s="18"/>
      <c r="J37" s="69"/>
      <c r="K37" s="69"/>
      <c r="L37" s="67"/>
      <c r="M37" s="67"/>
      <c r="N37" s="2"/>
      <c r="O37" s="2"/>
      <c r="P37" s="2"/>
      <c r="Q37" s="2"/>
    </row>
    <row r="38" spans="1:17" ht="12.75">
      <c r="A38" s="1">
        <v>31</v>
      </c>
      <c r="B38" s="18">
        <v>6</v>
      </c>
      <c r="C38" s="18"/>
      <c r="D38" s="15" t="s">
        <v>78</v>
      </c>
      <c r="E38" s="18"/>
      <c r="F38" s="18" t="s">
        <v>78</v>
      </c>
      <c r="G38" s="18"/>
      <c r="H38" s="69"/>
      <c r="I38" s="18"/>
      <c r="J38" s="18"/>
      <c r="K38" s="69"/>
      <c r="L38" s="18"/>
      <c r="M38" s="67"/>
      <c r="N38" s="2"/>
      <c r="O38" s="2"/>
      <c r="P38" s="2"/>
      <c r="Q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13" t="s">
        <v>16</v>
      </c>
      <c r="B40" s="1">
        <f aca="true" t="shared" si="3" ref="B40:M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"/>
      <c r="P40" s="2"/>
      <c r="Q40" s="2"/>
      <c r="R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6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11</v>
      </c>
      <c r="D41" s="12">
        <f t="shared" si="4"/>
        <v>1</v>
      </c>
      <c r="E41" s="12">
        <f t="shared" si="4"/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18</v>
      </c>
    </row>
    <row r="43" ht="12.75">
      <c r="A43" s="7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B41:M41">
    <cfRule type="cellIs" priority="4" dxfId="1" operator="equal" stopIfTrue="1">
      <formula>0</formula>
    </cfRule>
  </conditionalFormatting>
  <conditionalFormatting sqref="O4:O5 P4 Q5">
    <cfRule type="cellIs" priority="5" dxfId="0" operator="greaterThan" stopIfTrue="1">
      <formula>0</formula>
    </cfRule>
  </conditionalFormatting>
  <conditionalFormatting sqref="Q7">
    <cfRule type="cellIs" priority="6" dxfId="0" operator="greaterThan" stopIfTrue="1">
      <formula>29</formula>
    </cfRule>
  </conditionalFormatting>
  <conditionalFormatting sqref="R5">
    <cfRule type="cellIs" priority="7" dxfId="0" operator="greaterThan" stopIfTrue="1">
      <formula>42</formula>
    </cfRule>
    <cfRule type="cellIs" priority="8" dxfId="1" operator="equal" stopIfTrue="1">
      <formula>0</formula>
    </cfRule>
  </conditionalFormatting>
  <conditionalFormatting sqref="O3">
    <cfRule type="expression" priority="9" dxfId="0" stopIfTrue="1">
      <formula>$O$4&gt;0</formula>
    </cfRule>
  </conditionalFormatting>
  <conditionalFormatting sqref="P3">
    <cfRule type="expression" priority="10" dxfId="0" stopIfTrue="1">
      <formula>$P$4&gt;0</formula>
    </cfRule>
  </conditionalFormatting>
  <conditionalFormatting sqref="B4:M4 S4">
    <cfRule type="cellIs" priority="11" dxfId="6" operator="between" stopIfTrue="1">
      <formula>29</formula>
      <formula>200</formula>
    </cfRule>
    <cfRule type="cellIs" priority="12" dxfId="0" operator="between" stopIfTrue="1">
      <formula>20</formula>
      <formula>29</formula>
    </cfRule>
  </conditionalFormatting>
  <conditionalFormatting sqref="Q4">
    <cfRule type="expression" priority="13" dxfId="0" stopIfTrue="1">
      <formula>$AC$5&gt;0</formula>
    </cfRule>
  </conditionalFormatting>
  <conditionalFormatting sqref="R4">
    <cfRule type="cellIs" priority="14" dxfId="3" operator="between" stopIfTrue="1">
      <formula>42</formula>
      <formula>1000</formula>
    </cfRule>
  </conditionalFormatting>
  <conditionalFormatting sqref="B5:M5">
    <cfRule type="cellIs" priority="15" dxfId="0" operator="between" stopIfTrue="1">
      <formula>42</formula>
      <formula>1000</formula>
    </cfRule>
    <cfRule type="cellIs" priority="16" dxfId="1" operator="equal" stopIfTrue="1">
      <formula>0</formula>
    </cfRule>
  </conditionalFormatting>
  <conditionalFormatting sqref="B8:M38">
    <cfRule type="cellIs" priority="17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I38"/>
    </sheetView>
  </sheetViews>
  <sheetFormatPr defaultColWidth="9.140625" defaultRowHeight="12.75"/>
  <cols>
    <col min="1" max="1" width="20.7109375" style="7" customWidth="1"/>
    <col min="2" max="13" width="7.7109375" style="7" customWidth="1"/>
    <col min="14" max="14" width="3.7109375" style="7" customWidth="1"/>
    <col min="15" max="15" width="9.140625" style="7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8" ht="15.75" customHeight="1">
      <c r="A1" s="42" t="s">
        <v>152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4.25" customHeight="1">
      <c r="A3" s="10" t="s">
        <v>0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12.655172413793103</v>
      </c>
      <c r="C4" s="5">
        <f t="shared" si="0"/>
        <v>12.1875</v>
      </c>
      <c r="D4" s="5">
        <f t="shared" si="0"/>
        <v>12.19047619047619</v>
      </c>
      <c r="E4" s="5">
        <f t="shared" si="0"/>
        <v>10.2</v>
      </c>
      <c r="F4" s="5">
        <f t="shared" si="0"/>
        <v>8.923076923076923</v>
      </c>
      <c r="G4" s="5">
        <f t="shared" si="0"/>
        <v>11.2</v>
      </c>
      <c r="H4" s="5">
        <f t="shared" si="0"/>
        <v>12.357142857142858</v>
      </c>
      <c r="I4" s="5">
        <f t="shared" si="0"/>
        <v>8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11.415094339622641</v>
      </c>
      <c r="S4" s="5">
        <f>IF(ISERROR(AVERAGE(B4:M4)),"",AVERAGE(B4:M4))</f>
        <v>10.964171048061134</v>
      </c>
    </row>
    <row r="5" spans="1:19" ht="14.25" customHeight="1">
      <c r="A5" s="16" t="s">
        <v>2</v>
      </c>
      <c r="B5" s="5">
        <f aca="true" t="shared" si="1" ref="B5:M5">MAX(B8:B38)</f>
        <v>25</v>
      </c>
      <c r="C5" s="5">
        <f t="shared" si="1"/>
        <v>26</v>
      </c>
      <c r="D5" s="5">
        <f t="shared" si="1"/>
        <v>26</v>
      </c>
      <c r="E5" s="5">
        <f t="shared" si="1"/>
        <v>23</v>
      </c>
      <c r="F5" s="5">
        <f t="shared" si="1"/>
        <v>17</v>
      </c>
      <c r="G5" s="5">
        <f t="shared" si="1"/>
        <v>26</v>
      </c>
      <c r="H5" s="5">
        <f t="shared" si="1"/>
        <v>27</v>
      </c>
      <c r="I5" s="5">
        <f t="shared" si="1"/>
        <v>19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5</v>
      </c>
      <c r="C6" s="6">
        <f t="shared" si="2"/>
        <v>5</v>
      </c>
      <c r="D6" s="6">
        <f t="shared" si="2"/>
        <v>6</v>
      </c>
      <c r="E6" s="6">
        <f t="shared" si="2"/>
        <v>5</v>
      </c>
      <c r="F6" s="6">
        <f t="shared" si="2"/>
        <v>5</v>
      </c>
      <c r="G6" s="6">
        <f t="shared" si="2"/>
        <v>5</v>
      </c>
      <c r="H6" s="6">
        <f t="shared" si="2"/>
        <v>5</v>
      </c>
      <c r="I6" s="6">
        <f t="shared" si="2"/>
        <v>5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8</v>
      </c>
      <c r="S7" s="34"/>
    </row>
    <row r="8" spans="1:18" ht="12.75">
      <c r="A8" s="1">
        <v>1</v>
      </c>
      <c r="B8" s="18">
        <v>11</v>
      </c>
      <c r="C8" s="18">
        <v>12</v>
      </c>
      <c r="D8" s="68" t="s">
        <v>71</v>
      </c>
      <c r="E8" s="68">
        <v>12</v>
      </c>
      <c r="F8" s="68">
        <v>6</v>
      </c>
      <c r="G8" s="69" t="s">
        <v>71</v>
      </c>
      <c r="H8" s="69">
        <v>10</v>
      </c>
      <c r="I8" s="103">
        <v>19</v>
      </c>
      <c r="J8" s="69"/>
      <c r="K8" s="69"/>
      <c r="L8" s="69"/>
      <c r="M8" s="67"/>
      <c r="N8" s="2"/>
      <c r="O8" s="29"/>
      <c r="P8" s="64"/>
      <c r="Q8" s="64"/>
      <c r="R8" s="39"/>
    </row>
    <row r="9" spans="1:17" ht="12.75">
      <c r="A9" s="1">
        <v>2</v>
      </c>
      <c r="B9" s="18">
        <v>13</v>
      </c>
      <c r="C9" s="18">
        <v>7</v>
      </c>
      <c r="D9" s="68">
        <v>22</v>
      </c>
      <c r="E9" s="68">
        <v>10</v>
      </c>
      <c r="F9" s="68">
        <v>5</v>
      </c>
      <c r="G9" s="69" t="s">
        <v>71</v>
      </c>
      <c r="H9" s="69">
        <v>8</v>
      </c>
      <c r="I9" s="103">
        <v>6</v>
      </c>
      <c r="J9" s="18"/>
      <c r="K9" s="69"/>
      <c r="L9" s="69"/>
      <c r="M9" s="67"/>
      <c r="N9" s="2"/>
      <c r="O9" s="64"/>
      <c r="P9" s="64"/>
      <c r="Q9" s="61"/>
    </row>
    <row r="10" spans="1:17" ht="12.75">
      <c r="A10" s="1">
        <v>3</v>
      </c>
      <c r="B10" s="18">
        <v>20</v>
      </c>
      <c r="C10" s="18">
        <v>8</v>
      </c>
      <c r="D10" s="68">
        <v>19</v>
      </c>
      <c r="E10" s="18">
        <v>12</v>
      </c>
      <c r="F10" s="68" t="s">
        <v>71</v>
      </c>
      <c r="G10" s="69">
        <v>12</v>
      </c>
      <c r="H10" s="69">
        <v>14</v>
      </c>
      <c r="I10" s="103">
        <v>9</v>
      </c>
      <c r="J10" s="69"/>
      <c r="K10" s="69"/>
      <c r="L10" s="69"/>
      <c r="M10" s="67"/>
      <c r="N10" s="2"/>
      <c r="O10" s="64"/>
      <c r="P10" s="64"/>
      <c r="Q10" s="61"/>
    </row>
    <row r="11" spans="1:18" ht="12.75">
      <c r="A11" s="1">
        <v>4</v>
      </c>
      <c r="B11" s="18">
        <v>19</v>
      </c>
      <c r="C11" s="18">
        <v>10</v>
      </c>
      <c r="D11" s="68">
        <v>14</v>
      </c>
      <c r="E11" s="68">
        <v>18</v>
      </c>
      <c r="F11" s="68">
        <v>12</v>
      </c>
      <c r="G11" s="69">
        <v>14</v>
      </c>
      <c r="H11" s="69">
        <v>23</v>
      </c>
      <c r="I11" s="103" t="s">
        <v>71</v>
      </c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>
      <c r="A12" s="1">
        <v>5</v>
      </c>
      <c r="B12" s="18">
        <v>25</v>
      </c>
      <c r="C12" s="18">
        <v>19</v>
      </c>
      <c r="D12" s="68" t="s">
        <v>71</v>
      </c>
      <c r="E12" s="68">
        <v>11</v>
      </c>
      <c r="F12" s="68" t="s">
        <v>71</v>
      </c>
      <c r="G12" s="69">
        <v>20</v>
      </c>
      <c r="H12" s="69">
        <v>10</v>
      </c>
      <c r="I12" s="103">
        <v>7</v>
      </c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>
      <c r="A13" s="1">
        <v>6</v>
      </c>
      <c r="B13" s="18">
        <v>11</v>
      </c>
      <c r="C13" s="18">
        <v>5</v>
      </c>
      <c r="D13" s="68" t="s">
        <v>71</v>
      </c>
      <c r="E13" s="68">
        <v>21</v>
      </c>
      <c r="F13" s="68" t="s">
        <v>71</v>
      </c>
      <c r="G13" s="69">
        <v>11</v>
      </c>
      <c r="H13" s="69">
        <v>15</v>
      </c>
      <c r="I13" s="103" t="s">
        <v>120</v>
      </c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>
      <c r="A14" s="1">
        <v>7</v>
      </c>
      <c r="B14" s="18">
        <v>17</v>
      </c>
      <c r="C14" s="18" t="s">
        <v>71</v>
      </c>
      <c r="D14" s="68" t="s">
        <v>71</v>
      </c>
      <c r="E14" s="68">
        <v>14</v>
      </c>
      <c r="F14" s="68">
        <v>5</v>
      </c>
      <c r="G14" s="69">
        <v>11</v>
      </c>
      <c r="H14" s="69">
        <v>14</v>
      </c>
      <c r="I14" s="103" t="s">
        <v>120</v>
      </c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>
      <c r="A15" s="1">
        <v>8</v>
      </c>
      <c r="B15" s="18">
        <v>21</v>
      </c>
      <c r="C15" s="18">
        <v>7</v>
      </c>
      <c r="D15" s="68" t="s">
        <v>71</v>
      </c>
      <c r="E15" s="68" t="s">
        <v>71</v>
      </c>
      <c r="F15" s="68" t="s">
        <v>71</v>
      </c>
      <c r="G15" s="69">
        <v>8</v>
      </c>
      <c r="H15" s="69">
        <v>14</v>
      </c>
      <c r="I15" s="103" t="s">
        <v>120</v>
      </c>
      <c r="J15" s="18"/>
      <c r="K15" s="69"/>
      <c r="L15" s="69"/>
      <c r="M15" s="18"/>
      <c r="N15" s="2"/>
      <c r="O15" s="64"/>
      <c r="P15" s="64"/>
      <c r="Q15" s="61"/>
      <c r="R15" s="39"/>
    </row>
    <row r="16" spans="1:18" ht="12.75">
      <c r="A16" s="1">
        <v>9</v>
      </c>
      <c r="B16" s="18">
        <v>22</v>
      </c>
      <c r="C16" s="18" t="s">
        <v>71</v>
      </c>
      <c r="D16" s="68">
        <v>9</v>
      </c>
      <c r="E16" s="18" t="s">
        <v>71</v>
      </c>
      <c r="F16" s="68" t="s">
        <v>71</v>
      </c>
      <c r="G16" s="69">
        <v>5</v>
      </c>
      <c r="H16" s="69">
        <v>9</v>
      </c>
      <c r="I16" s="103" t="s">
        <v>120</v>
      </c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>
      <c r="A17" s="1">
        <v>10</v>
      </c>
      <c r="B17" s="18">
        <v>7</v>
      </c>
      <c r="C17" s="18" t="s">
        <v>71</v>
      </c>
      <c r="D17" s="68" t="s">
        <v>71</v>
      </c>
      <c r="E17" s="68">
        <v>10</v>
      </c>
      <c r="F17" s="68">
        <v>17</v>
      </c>
      <c r="G17" s="18" t="s">
        <v>71</v>
      </c>
      <c r="H17" s="68">
        <v>14</v>
      </c>
      <c r="I17" s="103" t="s">
        <v>120</v>
      </c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>
      <c r="A18" s="1">
        <v>11</v>
      </c>
      <c r="B18" s="18">
        <v>19</v>
      </c>
      <c r="C18" s="18">
        <v>20</v>
      </c>
      <c r="D18" s="68">
        <v>8</v>
      </c>
      <c r="E18" s="68">
        <v>23</v>
      </c>
      <c r="F18" s="68">
        <v>14</v>
      </c>
      <c r="G18" s="69" t="s">
        <v>71</v>
      </c>
      <c r="H18" s="68">
        <v>16</v>
      </c>
      <c r="I18" s="103" t="s">
        <v>120</v>
      </c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>
      <c r="A19" s="1">
        <v>12</v>
      </c>
      <c r="B19" s="18">
        <v>12</v>
      </c>
      <c r="C19" s="18" t="s">
        <v>78</v>
      </c>
      <c r="D19" s="68">
        <v>7</v>
      </c>
      <c r="E19" s="68">
        <v>8</v>
      </c>
      <c r="F19" s="68" t="s">
        <v>71</v>
      </c>
      <c r="G19" s="69" t="s">
        <v>71</v>
      </c>
      <c r="H19" s="68">
        <v>9</v>
      </c>
      <c r="I19" s="103" t="s">
        <v>120</v>
      </c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>
      <c r="A20" s="1">
        <v>13</v>
      </c>
      <c r="B20" s="18">
        <v>8</v>
      </c>
      <c r="C20" s="18" t="s">
        <v>78</v>
      </c>
      <c r="D20" s="68">
        <v>7</v>
      </c>
      <c r="E20" s="68">
        <v>11</v>
      </c>
      <c r="F20" s="68" t="s">
        <v>71</v>
      </c>
      <c r="G20" s="69">
        <v>5</v>
      </c>
      <c r="H20" s="68">
        <v>16</v>
      </c>
      <c r="I20" s="103" t="s">
        <v>120</v>
      </c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>
      <c r="A21" s="1">
        <v>14</v>
      </c>
      <c r="B21" s="18">
        <v>8</v>
      </c>
      <c r="C21" s="18">
        <v>26</v>
      </c>
      <c r="D21" s="68" t="s">
        <v>71</v>
      </c>
      <c r="E21" s="68">
        <v>7</v>
      </c>
      <c r="F21" s="68" t="s">
        <v>71</v>
      </c>
      <c r="G21" s="69">
        <v>7</v>
      </c>
      <c r="H21" s="68">
        <v>22</v>
      </c>
      <c r="I21" s="103">
        <v>5</v>
      </c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>
      <c r="A22" s="1">
        <v>15</v>
      </c>
      <c r="B22" s="18" t="s">
        <v>71</v>
      </c>
      <c r="C22" s="18">
        <v>18</v>
      </c>
      <c r="D22" s="68">
        <v>9</v>
      </c>
      <c r="E22" s="68">
        <v>8</v>
      </c>
      <c r="F22" s="68" t="s">
        <v>71</v>
      </c>
      <c r="G22" s="69">
        <v>6</v>
      </c>
      <c r="H22" s="68">
        <v>18</v>
      </c>
      <c r="I22" s="103">
        <v>5</v>
      </c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>
      <c r="A23" s="1">
        <v>16</v>
      </c>
      <c r="B23" s="18">
        <v>12</v>
      </c>
      <c r="C23" s="18">
        <v>21</v>
      </c>
      <c r="D23" s="68">
        <v>10</v>
      </c>
      <c r="E23" s="68">
        <v>5</v>
      </c>
      <c r="F23" s="18" t="s">
        <v>71</v>
      </c>
      <c r="G23" s="18" t="s">
        <v>71</v>
      </c>
      <c r="H23" s="18">
        <v>9</v>
      </c>
      <c r="I23" s="103" t="s">
        <v>120</v>
      </c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>
      <c r="A24" s="1">
        <v>17</v>
      </c>
      <c r="B24" s="18">
        <v>11</v>
      </c>
      <c r="C24" s="18">
        <v>7</v>
      </c>
      <c r="D24" s="68">
        <v>8</v>
      </c>
      <c r="E24" s="68">
        <v>6</v>
      </c>
      <c r="F24" s="18">
        <v>6</v>
      </c>
      <c r="G24" s="18">
        <v>6</v>
      </c>
      <c r="H24" s="18">
        <v>10</v>
      </c>
      <c r="I24" s="103" t="s">
        <v>120</v>
      </c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>
      <c r="A25" s="1">
        <v>18</v>
      </c>
      <c r="B25" s="18">
        <v>9</v>
      </c>
      <c r="C25" s="18">
        <v>13</v>
      </c>
      <c r="D25" s="68" t="s">
        <v>71</v>
      </c>
      <c r="E25" s="68">
        <v>7</v>
      </c>
      <c r="F25" s="18" t="s">
        <v>71</v>
      </c>
      <c r="G25" s="18" t="s">
        <v>71</v>
      </c>
      <c r="H25" s="18">
        <v>5</v>
      </c>
      <c r="I25" s="103">
        <v>5</v>
      </c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>
      <c r="A26" s="1">
        <v>19</v>
      </c>
      <c r="B26" s="18">
        <v>18</v>
      </c>
      <c r="C26" s="18">
        <v>6</v>
      </c>
      <c r="D26" s="68">
        <v>6</v>
      </c>
      <c r="E26" s="68" t="s">
        <v>71</v>
      </c>
      <c r="F26" s="18">
        <v>6</v>
      </c>
      <c r="G26" s="18" t="s">
        <v>71</v>
      </c>
      <c r="H26" s="18">
        <v>12</v>
      </c>
      <c r="I26" s="103"/>
      <c r="J26" s="18"/>
      <c r="K26" s="69"/>
      <c r="L26" s="69"/>
      <c r="M26" s="67"/>
      <c r="N26" s="2"/>
      <c r="O26" s="64"/>
      <c r="P26" s="64"/>
      <c r="Q26" s="64"/>
      <c r="R26" s="39"/>
    </row>
    <row r="27" spans="1:17" ht="12.75">
      <c r="A27" s="1">
        <v>20</v>
      </c>
      <c r="B27" s="18">
        <v>5</v>
      </c>
      <c r="C27" s="18" t="s">
        <v>206</v>
      </c>
      <c r="D27" s="68" t="s">
        <v>71</v>
      </c>
      <c r="E27" s="68">
        <v>7</v>
      </c>
      <c r="F27" s="18">
        <v>5</v>
      </c>
      <c r="G27" s="18" t="s">
        <v>71</v>
      </c>
      <c r="H27" s="18">
        <v>13</v>
      </c>
      <c r="I27" s="103"/>
      <c r="J27" s="69"/>
      <c r="K27" s="69"/>
      <c r="L27" s="69"/>
      <c r="M27" s="67"/>
      <c r="N27" s="2"/>
      <c r="O27" s="64"/>
      <c r="P27" s="2"/>
      <c r="Q27" s="2"/>
    </row>
    <row r="28" spans="1:17" ht="12.75">
      <c r="A28" s="1">
        <v>21</v>
      </c>
      <c r="B28" s="18">
        <v>17</v>
      </c>
      <c r="C28" s="18" t="s">
        <v>71</v>
      </c>
      <c r="D28" s="68">
        <v>7</v>
      </c>
      <c r="E28" s="68">
        <v>9</v>
      </c>
      <c r="F28" s="18" t="s">
        <v>71</v>
      </c>
      <c r="G28" s="18">
        <v>8</v>
      </c>
      <c r="H28" s="18">
        <v>5</v>
      </c>
      <c r="I28" s="103"/>
      <c r="J28" s="69"/>
      <c r="K28" s="69"/>
      <c r="L28" s="69"/>
      <c r="M28" s="67"/>
      <c r="N28" s="2"/>
      <c r="O28" s="2"/>
      <c r="P28" s="2"/>
      <c r="Q28" s="2"/>
    </row>
    <row r="29" spans="1:17" ht="12.75">
      <c r="A29" s="1">
        <v>22</v>
      </c>
      <c r="B29" s="18">
        <v>6</v>
      </c>
      <c r="C29" s="18" t="s">
        <v>71</v>
      </c>
      <c r="D29" s="68">
        <v>6</v>
      </c>
      <c r="E29" s="68">
        <v>8</v>
      </c>
      <c r="F29" s="18" t="s">
        <v>71</v>
      </c>
      <c r="G29" s="18">
        <v>7</v>
      </c>
      <c r="H29" s="18">
        <v>14</v>
      </c>
      <c r="I29" s="103"/>
      <c r="J29" s="69"/>
      <c r="K29" s="69"/>
      <c r="L29" s="69"/>
      <c r="M29" s="67"/>
      <c r="N29" s="2"/>
      <c r="O29" s="2"/>
      <c r="P29" s="2"/>
      <c r="Q29" s="2"/>
    </row>
    <row r="30" spans="1:17" ht="12.75">
      <c r="A30" s="1">
        <v>23</v>
      </c>
      <c r="B30" s="18">
        <v>12</v>
      </c>
      <c r="C30" s="18">
        <v>10</v>
      </c>
      <c r="D30" s="68">
        <v>13</v>
      </c>
      <c r="E30" s="68">
        <v>9</v>
      </c>
      <c r="F30" s="18" t="s">
        <v>71</v>
      </c>
      <c r="G30" s="18">
        <v>5</v>
      </c>
      <c r="H30" s="18">
        <v>27</v>
      </c>
      <c r="I30" s="103"/>
      <c r="J30" s="69"/>
      <c r="K30" s="69"/>
      <c r="L30" s="69"/>
      <c r="M30" s="67"/>
      <c r="N30" s="2"/>
      <c r="O30" s="2"/>
      <c r="P30" s="2"/>
      <c r="Q30" s="2"/>
    </row>
    <row r="31" spans="1:17" ht="12.75">
      <c r="A31" s="1">
        <v>24</v>
      </c>
      <c r="B31" s="18" t="s">
        <v>71</v>
      </c>
      <c r="C31" s="18" t="s">
        <v>71</v>
      </c>
      <c r="D31" s="68" t="s">
        <v>71</v>
      </c>
      <c r="E31" s="15">
        <v>9</v>
      </c>
      <c r="F31" s="18" t="s">
        <v>71</v>
      </c>
      <c r="G31" s="18" t="s">
        <v>71</v>
      </c>
      <c r="H31" s="18">
        <v>9</v>
      </c>
      <c r="I31" s="69"/>
      <c r="J31" s="69"/>
      <c r="K31" s="69"/>
      <c r="L31" s="69"/>
      <c r="M31" s="67"/>
      <c r="N31" s="2"/>
      <c r="O31" s="2"/>
      <c r="P31" s="2"/>
      <c r="Q31" s="2"/>
    </row>
    <row r="32" spans="1:17" ht="12.75">
      <c r="A32" s="1">
        <v>25</v>
      </c>
      <c r="B32" s="18">
        <v>5</v>
      </c>
      <c r="C32" s="18">
        <v>6</v>
      </c>
      <c r="D32" s="68">
        <v>8</v>
      </c>
      <c r="E32" s="15">
        <v>7</v>
      </c>
      <c r="F32" s="18" t="s">
        <v>71</v>
      </c>
      <c r="G32" s="18">
        <v>15</v>
      </c>
      <c r="H32" s="18" t="s">
        <v>71</v>
      </c>
      <c r="I32" s="18"/>
      <c r="J32" s="69"/>
      <c r="K32" s="69"/>
      <c r="L32" s="69"/>
      <c r="M32" s="67"/>
      <c r="N32" s="2"/>
      <c r="O32" s="2"/>
      <c r="P32" s="2"/>
      <c r="Q32" s="2"/>
    </row>
    <row r="33" spans="1:17" ht="12.75">
      <c r="A33" s="1">
        <v>26</v>
      </c>
      <c r="B33" s="18">
        <v>10</v>
      </c>
      <c r="C33" s="18" t="s">
        <v>71</v>
      </c>
      <c r="D33" s="68">
        <v>10</v>
      </c>
      <c r="E33" s="68">
        <v>13</v>
      </c>
      <c r="F33" s="18">
        <v>11</v>
      </c>
      <c r="G33" s="18">
        <v>6</v>
      </c>
      <c r="H33" s="18">
        <v>5</v>
      </c>
      <c r="I33" s="18"/>
      <c r="J33" s="69"/>
      <c r="K33" s="69"/>
      <c r="L33" s="69"/>
      <c r="M33" s="67"/>
      <c r="N33" s="2"/>
      <c r="O33" s="2"/>
      <c r="P33" s="2"/>
      <c r="Q33" s="2"/>
    </row>
    <row r="34" spans="1:17" ht="12.75">
      <c r="A34" s="1">
        <v>27</v>
      </c>
      <c r="B34" s="18">
        <v>12</v>
      </c>
      <c r="C34" s="18" t="s">
        <v>71</v>
      </c>
      <c r="D34" s="68">
        <v>8</v>
      </c>
      <c r="E34" s="68" t="s">
        <v>78</v>
      </c>
      <c r="F34" s="18">
        <v>15</v>
      </c>
      <c r="G34" s="18">
        <v>19</v>
      </c>
      <c r="H34" s="18" t="s">
        <v>71</v>
      </c>
      <c r="I34" s="18"/>
      <c r="J34" s="69"/>
      <c r="K34" s="69"/>
      <c r="L34" s="69"/>
      <c r="M34" s="67"/>
      <c r="N34" s="2"/>
      <c r="O34" s="2"/>
      <c r="P34" s="2"/>
      <c r="Q34" s="2"/>
    </row>
    <row r="35" spans="1:17" ht="12.75">
      <c r="A35" s="1">
        <v>28</v>
      </c>
      <c r="B35" s="18">
        <v>11</v>
      </c>
      <c r="C35" s="18" t="s">
        <v>71</v>
      </c>
      <c r="D35" s="68">
        <v>9</v>
      </c>
      <c r="E35" s="68" t="s">
        <v>71</v>
      </c>
      <c r="F35" s="18">
        <v>8</v>
      </c>
      <c r="G35" s="18">
        <v>16</v>
      </c>
      <c r="H35" s="18">
        <v>6</v>
      </c>
      <c r="I35" s="18"/>
      <c r="J35" s="69"/>
      <c r="K35" s="69"/>
      <c r="L35" s="69"/>
      <c r="M35" s="67"/>
      <c r="N35" s="2"/>
      <c r="O35" s="2"/>
      <c r="P35" s="2"/>
      <c r="Q35" s="2"/>
    </row>
    <row r="36" spans="1:17" ht="12.75">
      <c r="A36" s="1">
        <v>29</v>
      </c>
      <c r="B36" s="18">
        <v>10</v>
      </c>
      <c r="C36" s="18"/>
      <c r="D36" s="68">
        <v>25</v>
      </c>
      <c r="E36" s="15">
        <v>5</v>
      </c>
      <c r="F36" s="18">
        <v>6</v>
      </c>
      <c r="G36" s="18">
        <v>26</v>
      </c>
      <c r="H36" s="18" t="s">
        <v>71</v>
      </c>
      <c r="I36" s="103"/>
      <c r="J36" s="69"/>
      <c r="K36" s="69"/>
      <c r="L36" s="67"/>
      <c r="M36" s="67"/>
      <c r="N36" s="2"/>
      <c r="O36" s="2"/>
      <c r="P36" s="2"/>
      <c r="Q36" s="2"/>
    </row>
    <row r="37" spans="1:17" ht="12.75">
      <c r="A37" s="1">
        <v>30</v>
      </c>
      <c r="B37" s="18">
        <v>7</v>
      </c>
      <c r="C37" s="18"/>
      <c r="D37" s="68">
        <v>26</v>
      </c>
      <c r="E37" s="68">
        <v>5</v>
      </c>
      <c r="F37" s="18" t="s">
        <v>71</v>
      </c>
      <c r="G37" s="18">
        <v>17</v>
      </c>
      <c r="H37" s="18">
        <v>12</v>
      </c>
      <c r="I37" s="18"/>
      <c r="J37" s="69"/>
      <c r="K37" s="69"/>
      <c r="L37" s="67"/>
      <c r="M37" s="67"/>
      <c r="N37" s="2"/>
      <c r="O37" s="2"/>
      <c r="P37" s="2"/>
      <c r="Q37" s="2"/>
    </row>
    <row r="38" spans="1:17" ht="12.75">
      <c r="A38" s="1">
        <v>31</v>
      </c>
      <c r="B38" s="18">
        <v>9</v>
      </c>
      <c r="C38" s="18"/>
      <c r="D38" s="15">
        <v>25</v>
      </c>
      <c r="E38" s="18"/>
      <c r="F38" s="18" t="s">
        <v>71</v>
      </c>
      <c r="G38" s="18"/>
      <c r="H38" s="69">
        <v>7</v>
      </c>
      <c r="I38" s="18"/>
      <c r="J38" s="18"/>
      <c r="K38" s="69"/>
      <c r="L38" s="18"/>
      <c r="M38" s="67"/>
      <c r="N38" s="2"/>
      <c r="O38" s="2"/>
      <c r="P38" s="2"/>
      <c r="Q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13" t="s">
        <v>16</v>
      </c>
      <c r="B40" s="1">
        <f aca="true" t="shared" si="3" ref="B40:M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"/>
      <c r="P40" s="2"/>
      <c r="Q40" s="2"/>
      <c r="R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31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26</v>
      </c>
      <c r="D41" s="12">
        <f t="shared" si="4"/>
        <v>31</v>
      </c>
      <c r="E41" s="12">
        <f t="shared" si="4"/>
        <v>29</v>
      </c>
      <c r="F41" s="12">
        <f t="shared" si="4"/>
        <v>31</v>
      </c>
      <c r="G41" s="12">
        <f t="shared" si="4"/>
        <v>30</v>
      </c>
      <c r="H41" s="12">
        <f t="shared" si="4"/>
        <v>31</v>
      </c>
      <c r="I41" s="12">
        <f t="shared" si="4"/>
        <v>18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227</v>
      </c>
    </row>
    <row r="43" ht="12.75">
      <c r="A43" s="7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O4:O5 P4 Q5">
    <cfRule type="cellIs" priority="4" dxfId="0" operator="greaterThan" stopIfTrue="1">
      <formula>0</formula>
    </cfRule>
  </conditionalFormatting>
  <conditionalFormatting sqref="Q7">
    <cfRule type="cellIs" priority="5" dxfId="0" operator="greaterThan" stopIfTrue="1">
      <formula>29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8" sqref="G38"/>
    </sheetView>
  </sheetViews>
  <sheetFormatPr defaultColWidth="9.140625" defaultRowHeight="12.75"/>
  <cols>
    <col min="1" max="1" width="20.7109375" style="7" customWidth="1"/>
    <col min="2" max="13" width="7.7109375" style="7" customWidth="1"/>
    <col min="14" max="14" width="3.7109375" style="7" customWidth="1"/>
    <col min="15" max="15" width="9.140625" style="7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7" ht="15.75" customHeight="1">
      <c r="A1" s="42" t="s">
        <v>169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4.25" customHeight="1">
      <c r="A3" s="10" t="s">
        <v>0</v>
      </c>
      <c r="B3" s="99" t="s">
        <v>4</v>
      </c>
      <c r="C3" s="99" t="s">
        <v>5</v>
      </c>
      <c r="D3" s="99" t="s">
        <v>6</v>
      </c>
      <c r="E3" s="99" t="s">
        <v>7</v>
      </c>
      <c r="F3" s="99" t="s">
        <v>8</v>
      </c>
      <c r="G3" s="99" t="s">
        <v>9</v>
      </c>
      <c r="H3" s="99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99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</c>
      <c r="C4" s="5">
        <f t="shared" si="0"/>
      </c>
      <c r="D4" s="5">
        <f t="shared" si="0"/>
      </c>
      <c r="E4" s="5">
        <f t="shared" si="0"/>
      </c>
      <c r="F4" s="5">
        <f t="shared" si="0"/>
      </c>
      <c r="G4" s="5">
        <f t="shared" si="0"/>
      </c>
      <c r="H4" s="5">
        <f t="shared" si="0"/>
      </c>
      <c r="I4" s="5">
        <f t="shared" si="0"/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</c>
      <c r="S4" s="5">
        <f>IF(ISERROR(AVERAGE(B4:M4)),"",AVERAGE(B4:M4))</f>
      </c>
    </row>
    <row r="5" spans="1:19" ht="14.25" customHeight="1">
      <c r="A5" s="16" t="s">
        <v>2</v>
      </c>
      <c r="B5" s="5">
        <f aca="true" t="shared" si="1" ref="B5:M5">MAX(B8:B38)</f>
        <v>0</v>
      </c>
      <c r="C5" s="5">
        <f t="shared" si="1"/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0</v>
      </c>
      <c r="C6" s="6">
        <f t="shared" si="2"/>
        <v>0</v>
      </c>
      <c r="D6" s="6">
        <f t="shared" si="2"/>
        <v>0</v>
      </c>
      <c r="E6" s="6">
        <f t="shared" si="2"/>
        <v>0</v>
      </c>
      <c r="F6" s="6">
        <f t="shared" si="2"/>
        <v>0</v>
      </c>
      <c r="G6" s="6">
        <f t="shared" si="2"/>
        <v>0</v>
      </c>
      <c r="H6" s="6">
        <f t="shared" si="2"/>
        <v>0</v>
      </c>
      <c r="I6" s="6">
        <f t="shared" si="2"/>
        <v>0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COUNTIF(B5:M5,"&gt;0")</f>
        <v>0</v>
      </c>
      <c r="S7" s="34"/>
    </row>
    <row r="8" spans="1:18" ht="12.75">
      <c r="A8" s="1">
        <v>1</v>
      </c>
      <c r="B8" s="18" t="s">
        <v>78</v>
      </c>
      <c r="C8" s="18" t="s">
        <v>78</v>
      </c>
      <c r="D8" s="18" t="s">
        <v>78</v>
      </c>
      <c r="E8" s="18" t="s">
        <v>78</v>
      </c>
      <c r="F8" s="68" t="s">
        <v>78</v>
      </c>
      <c r="G8" s="69" t="s">
        <v>78</v>
      </c>
      <c r="H8" s="69"/>
      <c r="I8" s="69"/>
      <c r="J8" s="69"/>
      <c r="K8" s="69"/>
      <c r="L8" s="69"/>
      <c r="M8" s="67"/>
      <c r="N8" s="2"/>
      <c r="O8" s="29"/>
      <c r="P8" s="64"/>
      <c r="Q8" s="64"/>
      <c r="R8" s="39"/>
    </row>
    <row r="9" spans="1:17" ht="12.75">
      <c r="A9" s="1">
        <v>2</v>
      </c>
      <c r="B9" s="18" t="s">
        <v>78</v>
      </c>
      <c r="C9" s="18" t="s">
        <v>78</v>
      </c>
      <c r="D9" s="18" t="s">
        <v>78</v>
      </c>
      <c r="E9" s="18" t="s">
        <v>78</v>
      </c>
      <c r="F9" s="68" t="s">
        <v>78</v>
      </c>
      <c r="G9" s="69" t="s">
        <v>78</v>
      </c>
      <c r="H9" s="69"/>
      <c r="I9" s="69"/>
      <c r="J9" s="69"/>
      <c r="K9" s="69"/>
      <c r="L9" s="69"/>
      <c r="M9" s="67"/>
      <c r="N9" s="2"/>
      <c r="O9" s="64"/>
      <c r="P9" s="64"/>
      <c r="Q9" s="61"/>
    </row>
    <row r="10" spans="1:17" ht="12.75">
      <c r="A10" s="1">
        <v>3</v>
      </c>
      <c r="B10" s="18" t="s">
        <v>78</v>
      </c>
      <c r="C10" s="18" t="s">
        <v>78</v>
      </c>
      <c r="D10" s="18" t="s">
        <v>78</v>
      </c>
      <c r="E10" s="18" t="s">
        <v>78</v>
      </c>
      <c r="F10" s="68" t="s">
        <v>78</v>
      </c>
      <c r="G10" s="69" t="s">
        <v>78</v>
      </c>
      <c r="H10" s="69"/>
      <c r="I10" s="69"/>
      <c r="J10" s="69"/>
      <c r="K10" s="69"/>
      <c r="L10" s="69"/>
      <c r="M10" s="67"/>
      <c r="N10" s="2"/>
      <c r="O10" s="64"/>
      <c r="P10" s="64"/>
      <c r="Q10" s="61"/>
    </row>
    <row r="11" spans="1:18" ht="12.75">
      <c r="A11" s="1">
        <v>4</v>
      </c>
      <c r="B11" s="18" t="s">
        <v>78</v>
      </c>
      <c r="C11" s="18" t="s">
        <v>78</v>
      </c>
      <c r="D11" s="18" t="s">
        <v>78</v>
      </c>
      <c r="E11" s="18" t="s">
        <v>78</v>
      </c>
      <c r="F11" s="68" t="s">
        <v>78</v>
      </c>
      <c r="G11" s="69" t="s">
        <v>78</v>
      </c>
      <c r="H11" s="69"/>
      <c r="I11" s="69"/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>
      <c r="A12" s="1">
        <v>5</v>
      </c>
      <c r="B12" s="18" t="s">
        <v>78</v>
      </c>
      <c r="C12" s="18" t="s">
        <v>78</v>
      </c>
      <c r="D12" s="18" t="s">
        <v>78</v>
      </c>
      <c r="E12" s="18" t="s">
        <v>78</v>
      </c>
      <c r="F12" s="68" t="s">
        <v>78</v>
      </c>
      <c r="G12" s="69" t="s">
        <v>78</v>
      </c>
      <c r="H12" s="69"/>
      <c r="I12" s="69"/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>
      <c r="A13" s="1">
        <v>6</v>
      </c>
      <c r="B13" s="18" t="s">
        <v>78</v>
      </c>
      <c r="C13" s="18" t="s">
        <v>78</v>
      </c>
      <c r="D13" s="18" t="s">
        <v>78</v>
      </c>
      <c r="E13" s="18" t="s">
        <v>78</v>
      </c>
      <c r="F13" s="68" t="s">
        <v>78</v>
      </c>
      <c r="G13" s="69" t="s">
        <v>78</v>
      </c>
      <c r="H13" s="69"/>
      <c r="I13" s="69"/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>
      <c r="A14" s="1">
        <v>7</v>
      </c>
      <c r="B14" s="18" t="s">
        <v>78</v>
      </c>
      <c r="C14" s="18" t="s">
        <v>78</v>
      </c>
      <c r="D14" s="18" t="s">
        <v>78</v>
      </c>
      <c r="E14" s="18" t="s">
        <v>78</v>
      </c>
      <c r="F14" s="68" t="s">
        <v>78</v>
      </c>
      <c r="G14" s="69" t="s">
        <v>78</v>
      </c>
      <c r="H14" s="69"/>
      <c r="I14" s="69"/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>
      <c r="A15" s="1">
        <v>8</v>
      </c>
      <c r="B15" s="18" t="s">
        <v>78</v>
      </c>
      <c r="C15" s="18" t="s">
        <v>78</v>
      </c>
      <c r="D15" s="18" t="s">
        <v>78</v>
      </c>
      <c r="E15" s="18" t="s">
        <v>78</v>
      </c>
      <c r="F15" s="68" t="s">
        <v>78</v>
      </c>
      <c r="G15" s="69" t="s">
        <v>78</v>
      </c>
      <c r="H15" s="69"/>
      <c r="I15" s="69"/>
      <c r="J15" s="69"/>
      <c r="K15" s="69"/>
      <c r="L15" s="69"/>
      <c r="M15" s="18"/>
      <c r="N15" s="2"/>
      <c r="O15" s="64"/>
      <c r="P15" s="64"/>
      <c r="Q15" s="61"/>
      <c r="R15" s="39"/>
    </row>
    <row r="16" spans="1:18" ht="12.75">
      <c r="A16" s="1">
        <v>9</v>
      </c>
      <c r="B16" s="18" t="s">
        <v>78</v>
      </c>
      <c r="C16" s="18" t="s">
        <v>78</v>
      </c>
      <c r="D16" s="18" t="s">
        <v>78</v>
      </c>
      <c r="E16" s="18" t="s">
        <v>78</v>
      </c>
      <c r="F16" s="68" t="s">
        <v>78</v>
      </c>
      <c r="G16" s="69" t="s">
        <v>78</v>
      </c>
      <c r="H16" s="69"/>
      <c r="I16" s="69"/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>
      <c r="A17" s="1">
        <v>10</v>
      </c>
      <c r="B17" s="18" t="s">
        <v>78</v>
      </c>
      <c r="C17" s="18" t="s">
        <v>78</v>
      </c>
      <c r="D17" s="18" t="s">
        <v>78</v>
      </c>
      <c r="E17" s="18" t="s">
        <v>78</v>
      </c>
      <c r="F17" s="68" t="s">
        <v>78</v>
      </c>
      <c r="G17" s="18" t="s">
        <v>78</v>
      </c>
      <c r="H17" s="68"/>
      <c r="I17" s="69"/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>
      <c r="A18" s="1">
        <v>11</v>
      </c>
      <c r="B18" s="18" t="s">
        <v>78</v>
      </c>
      <c r="C18" s="18" t="s">
        <v>78</v>
      </c>
      <c r="D18" s="18" t="s">
        <v>78</v>
      </c>
      <c r="E18" s="18" t="s">
        <v>78</v>
      </c>
      <c r="F18" s="68" t="s">
        <v>78</v>
      </c>
      <c r="G18" s="69" t="s">
        <v>78</v>
      </c>
      <c r="H18" s="68"/>
      <c r="I18" s="69"/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>
      <c r="A19" s="1">
        <v>12</v>
      </c>
      <c r="B19" s="18" t="s">
        <v>78</v>
      </c>
      <c r="C19" s="18" t="s">
        <v>78</v>
      </c>
      <c r="D19" s="18" t="s">
        <v>78</v>
      </c>
      <c r="E19" s="18" t="s">
        <v>78</v>
      </c>
      <c r="F19" s="68" t="s">
        <v>78</v>
      </c>
      <c r="G19" s="69" t="s">
        <v>78</v>
      </c>
      <c r="H19" s="68"/>
      <c r="I19" s="69"/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>
      <c r="A20" s="1">
        <v>13</v>
      </c>
      <c r="B20" s="18" t="s">
        <v>78</v>
      </c>
      <c r="C20" s="18" t="s">
        <v>78</v>
      </c>
      <c r="D20" s="18" t="s">
        <v>78</v>
      </c>
      <c r="E20" s="18" t="s">
        <v>78</v>
      </c>
      <c r="F20" s="68" t="s">
        <v>78</v>
      </c>
      <c r="G20" s="69" t="s">
        <v>78</v>
      </c>
      <c r="H20" s="68"/>
      <c r="I20" s="69"/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>
      <c r="A21" s="1">
        <v>14</v>
      </c>
      <c r="B21" s="18" t="s">
        <v>78</v>
      </c>
      <c r="C21" s="18" t="s">
        <v>78</v>
      </c>
      <c r="D21" s="18" t="s">
        <v>78</v>
      </c>
      <c r="E21" s="18" t="s">
        <v>78</v>
      </c>
      <c r="F21" s="68" t="s">
        <v>78</v>
      </c>
      <c r="G21" s="69" t="s">
        <v>78</v>
      </c>
      <c r="H21" s="68"/>
      <c r="I21" s="69"/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>
      <c r="A22" s="1">
        <v>15</v>
      </c>
      <c r="B22" s="18" t="s">
        <v>78</v>
      </c>
      <c r="C22" s="18" t="s">
        <v>78</v>
      </c>
      <c r="D22" s="18" t="s">
        <v>78</v>
      </c>
      <c r="E22" s="18" t="s">
        <v>78</v>
      </c>
      <c r="F22" s="68" t="s">
        <v>78</v>
      </c>
      <c r="G22" s="69" t="s">
        <v>78</v>
      </c>
      <c r="H22" s="68"/>
      <c r="I22" s="69"/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>
      <c r="A23" s="1">
        <v>16</v>
      </c>
      <c r="B23" s="18" t="s">
        <v>78</v>
      </c>
      <c r="C23" s="18" t="s">
        <v>78</v>
      </c>
      <c r="D23" s="18" t="s">
        <v>78</v>
      </c>
      <c r="E23" s="18" t="s">
        <v>78</v>
      </c>
      <c r="F23" s="18" t="s">
        <v>78</v>
      </c>
      <c r="G23" s="18" t="s">
        <v>78</v>
      </c>
      <c r="H23" s="18"/>
      <c r="I23" s="69"/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>
      <c r="A24" s="1">
        <v>17</v>
      </c>
      <c r="B24" s="18" t="s">
        <v>78</v>
      </c>
      <c r="C24" s="18" t="s">
        <v>78</v>
      </c>
      <c r="D24" s="18" t="s">
        <v>78</v>
      </c>
      <c r="E24" s="18" t="s">
        <v>78</v>
      </c>
      <c r="F24" s="18" t="s">
        <v>78</v>
      </c>
      <c r="G24" s="18" t="s">
        <v>78</v>
      </c>
      <c r="H24" s="18"/>
      <c r="I24" s="69"/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>
      <c r="A25" s="1">
        <v>18</v>
      </c>
      <c r="B25" s="18" t="s">
        <v>78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/>
      <c r="I25" s="69"/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>
      <c r="A26" s="1">
        <v>19</v>
      </c>
      <c r="B26" s="18" t="s">
        <v>78</v>
      </c>
      <c r="C26" s="18" t="s">
        <v>78</v>
      </c>
      <c r="D26" s="18" t="s">
        <v>78</v>
      </c>
      <c r="E26" s="18" t="s">
        <v>78</v>
      </c>
      <c r="F26" s="18" t="s">
        <v>78</v>
      </c>
      <c r="G26" s="18" t="s">
        <v>78</v>
      </c>
      <c r="H26" s="18"/>
      <c r="I26" s="69"/>
      <c r="J26" s="69"/>
      <c r="K26" s="69"/>
      <c r="L26" s="69"/>
      <c r="M26" s="67"/>
      <c r="N26" s="2"/>
      <c r="O26" s="64"/>
      <c r="P26" s="64"/>
      <c r="Q26" s="64"/>
      <c r="R26" s="39"/>
    </row>
    <row r="27" spans="1:17" ht="12.75">
      <c r="A27" s="1">
        <v>20</v>
      </c>
      <c r="B27" s="18" t="s">
        <v>78</v>
      </c>
      <c r="C27" s="18" t="s">
        <v>78</v>
      </c>
      <c r="D27" s="18" t="s">
        <v>78</v>
      </c>
      <c r="E27" s="18" t="s">
        <v>78</v>
      </c>
      <c r="F27" s="18" t="s">
        <v>78</v>
      </c>
      <c r="G27" s="18" t="s">
        <v>78</v>
      </c>
      <c r="H27" s="18"/>
      <c r="I27" s="69"/>
      <c r="J27" s="69"/>
      <c r="K27" s="69"/>
      <c r="L27" s="69"/>
      <c r="M27" s="67"/>
      <c r="N27" s="2"/>
      <c r="O27" s="64"/>
      <c r="P27" s="2"/>
      <c r="Q27" s="2"/>
    </row>
    <row r="28" spans="1:17" ht="12.75">
      <c r="A28" s="1">
        <v>21</v>
      </c>
      <c r="B28" s="18" t="s">
        <v>78</v>
      </c>
      <c r="C28" s="18" t="s">
        <v>78</v>
      </c>
      <c r="D28" s="18" t="s">
        <v>78</v>
      </c>
      <c r="E28" s="18" t="s">
        <v>78</v>
      </c>
      <c r="F28" s="18" t="s">
        <v>78</v>
      </c>
      <c r="G28" s="18" t="s">
        <v>78</v>
      </c>
      <c r="H28" s="18"/>
      <c r="I28" s="69"/>
      <c r="J28" s="69"/>
      <c r="K28" s="69"/>
      <c r="L28" s="69"/>
      <c r="M28" s="67"/>
      <c r="N28" s="2"/>
      <c r="O28" s="2"/>
      <c r="P28" s="2"/>
      <c r="Q28" s="2"/>
    </row>
    <row r="29" spans="1:17" ht="12.75">
      <c r="A29" s="1">
        <v>22</v>
      </c>
      <c r="B29" s="18" t="s">
        <v>78</v>
      </c>
      <c r="C29" s="18" t="s">
        <v>78</v>
      </c>
      <c r="D29" s="18" t="s">
        <v>78</v>
      </c>
      <c r="E29" s="18" t="s">
        <v>78</v>
      </c>
      <c r="F29" s="18" t="s">
        <v>78</v>
      </c>
      <c r="G29" s="18" t="s">
        <v>78</v>
      </c>
      <c r="H29" s="18"/>
      <c r="I29" s="69"/>
      <c r="J29" s="69"/>
      <c r="K29" s="69"/>
      <c r="L29" s="69"/>
      <c r="M29" s="67"/>
      <c r="N29" s="2"/>
      <c r="O29" s="2"/>
      <c r="P29" s="2"/>
      <c r="Q29" s="2"/>
    </row>
    <row r="30" spans="1:17" ht="12.75">
      <c r="A30" s="1">
        <v>23</v>
      </c>
      <c r="B30" s="18" t="s">
        <v>78</v>
      </c>
      <c r="C30" s="18" t="s">
        <v>78</v>
      </c>
      <c r="D30" s="18" t="s">
        <v>78</v>
      </c>
      <c r="E30" s="18" t="s">
        <v>78</v>
      </c>
      <c r="F30" s="18" t="s">
        <v>78</v>
      </c>
      <c r="G30" s="18" t="s">
        <v>78</v>
      </c>
      <c r="H30" s="18"/>
      <c r="I30" s="69"/>
      <c r="J30" s="69"/>
      <c r="K30" s="69"/>
      <c r="L30" s="69"/>
      <c r="M30" s="67"/>
      <c r="N30" s="2"/>
      <c r="O30" s="2"/>
      <c r="P30" s="2"/>
      <c r="Q30" s="2"/>
    </row>
    <row r="31" spans="1:17" ht="12.75">
      <c r="A31" s="1">
        <v>24</v>
      </c>
      <c r="B31" s="18" t="s">
        <v>78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/>
      <c r="I31" s="69"/>
      <c r="J31" s="69"/>
      <c r="K31" s="69"/>
      <c r="L31" s="69"/>
      <c r="M31" s="67"/>
      <c r="N31" s="2"/>
      <c r="O31" s="2"/>
      <c r="P31" s="2"/>
      <c r="Q31" s="2"/>
    </row>
    <row r="32" spans="1:17" ht="12.75">
      <c r="A32" s="1">
        <v>25</v>
      </c>
      <c r="B32" s="18" t="s">
        <v>78</v>
      </c>
      <c r="C32" s="18" t="s">
        <v>78</v>
      </c>
      <c r="D32" s="18" t="s">
        <v>78</v>
      </c>
      <c r="E32" s="18" t="s">
        <v>78</v>
      </c>
      <c r="F32" s="18" t="s">
        <v>78</v>
      </c>
      <c r="G32" s="18" t="s">
        <v>78</v>
      </c>
      <c r="H32" s="18"/>
      <c r="I32" s="69"/>
      <c r="J32" s="69"/>
      <c r="K32" s="69"/>
      <c r="L32" s="69"/>
      <c r="M32" s="67"/>
      <c r="N32" s="2"/>
      <c r="O32" s="2"/>
      <c r="P32" s="2"/>
      <c r="Q32" s="2"/>
    </row>
    <row r="33" spans="1:17" ht="12.75">
      <c r="A33" s="1">
        <v>26</v>
      </c>
      <c r="B33" s="18" t="s">
        <v>78</v>
      </c>
      <c r="C33" s="18" t="s">
        <v>78</v>
      </c>
      <c r="D33" s="18" t="s">
        <v>78</v>
      </c>
      <c r="E33" s="18" t="s">
        <v>78</v>
      </c>
      <c r="F33" s="18" t="s">
        <v>78</v>
      </c>
      <c r="G33" s="18" t="s">
        <v>78</v>
      </c>
      <c r="H33" s="18"/>
      <c r="I33" s="69"/>
      <c r="J33" s="69"/>
      <c r="K33" s="69"/>
      <c r="L33" s="69"/>
      <c r="M33" s="67"/>
      <c r="N33" s="2"/>
      <c r="O33" s="2"/>
      <c r="P33" s="2"/>
      <c r="Q33" s="2"/>
    </row>
    <row r="34" spans="1:17" ht="12.75">
      <c r="A34" s="1">
        <v>27</v>
      </c>
      <c r="B34" s="18" t="s">
        <v>78</v>
      </c>
      <c r="C34" s="18" t="s">
        <v>78</v>
      </c>
      <c r="D34" s="18" t="s">
        <v>78</v>
      </c>
      <c r="E34" s="18" t="s">
        <v>78</v>
      </c>
      <c r="F34" s="18" t="s">
        <v>78</v>
      </c>
      <c r="G34" s="18" t="s">
        <v>78</v>
      </c>
      <c r="H34" s="18"/>
      <c r="I34" s="69"/>
      <c r="J34" s="69"/>
      <c r="K34" s="69"/>
      <c r="L34" s="69"/>
      <c r="M34" s="67"/>
      <c r="N34" s="2"/>
      <c r="O34" s="2"/>
      <c r="P34" s="2"/>
      <c r="Q34" s="2"/>
    </row>
    <row r="35" spans="1:17" ht="12.75">
      <c r="A35" s="1">
        <v>28</v>
      </c>
      <c r="B35" s="18" t="s">
        <v>78</v>
      </c>
      <c r="C35" s="18" t="s">
        <v>78</v>
      </c>
      <c r="D35" s="18" t="s">
        <v>78</v>
      </c>
      <c r="E35" s="18" t="s">
        <v>78</v>
      </c>
      <c r="F35" s="18" t="s">
        <v>78</v>
      </c>
      <c r="G35" s="18" t="s">
        <v>78</v>
      </c>
      <c r="H35" s="18"/>
      <c r="I35" s="69"/>
      <c r="J35" s="69"/>
      <c r="K35" s="69"/>
      <c r="L35" s="69"/>
      <c r="M35" s="67"/>
      <c r="N35" s="2"/>
      <c r="O35" s="2"/>
      <c r="P35" s="2"/>
      <c r="Q35" s="2"/>
    </row>
    <row r="36" spans="1:17" ht="12.75">
      <c r="A36" s="1">
        <v>29</v>
      </c>
      <c r="B36" s="18" t="s">
        <v>78</v>
      </c>
      <c r="C36" s="18" t="s">
        <v>88</v>
      </c>
      <c r="D36" s="18" t="s">
        <v>78</v>
      </c>
      <c r="E36" s="18" t="s">
        <v>78</v>
      </c>
      <c r="F36" s="18" t="s">
        <v>78</v>
      </c>
      <c r="G36" s="18" t="s">
        <v>78</v>
      </c>
      <c r="H36" s="18"/>
      <c r="I36" s="69"/>
      <c r="J36" s="69"/>
      <c r="K36" s="69"/>
      <c r="L36" s="67"/>
      <c r="M36" s="67"/>
      <c r="N36" s="2"/>
      <c r="O36" s="2"/>
      <c r="P36" s="2"/>
      <c r="Q36" s="2"/>
    </row>
    <row r="37" spans="1:17" ht="12.75">
      <c r="A37" s="1">
        <v>30</v>
      </c>
      <c r="B37" s="18" t="s">
        <v>78</v>
      </c>
      <c r="C37" s="18" t="s">
        <v>88</v>
      </c>
      <c r="D37" s="18" t="s">
        <v>78</v>
      </c>
      <c r="E37" s="18" t="s">
        <v>78</v>
      </c>
      <c r="F37" s="18" t="s">
        <v>78</v>
      </c>
      <c r="G37" s="18" t="s">
        <v>78</v>
      </c>
      <c r="H37" s="18"/>
      <c r="I37" s="69"/>
      <c r="J37" s="69"/>
      <c r="K37" s="69"/>
      <c r="L37" s="67"/>
      <c r="M37" s="67"/>
      <c r="N37" s="2"/>
      <c r="O37" s="2"/>
      <c r="P37" s="2"/>
      <c r="Q37" s="2"/>
    </row>
    <row r="38" spans="1:17" ht="12.75">
      <c r="A38" s="1">
        <v>31</v>
      </c>
      <c r="B38" s="18" t="s">
        <v>78</v>
      </c>
      <c r="C38" s="18" t="s">
        <v>88</v>
      </c>
      <c r="D38" s="18" t="s">
        <v>78</v>
      </c>
      <c r="E38" s="18"/>
      <c r="F38" s="18" t="s">
        <v>78</v>
      </c>
      <c r="G38" s="18" t="s">
        <v>88</v>
      </c>
      <c r="H38" s="69"/>
      <c r="I38" s="69"/>
      <c r="J38" s="69"/>
      <c r="K38" s="69"/>
      <c r="L38" s="18"/>
      <c r="M38" s="67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6" ht="12.75">
      <c r="A40" s="13" t="s">
        <v>16</v>
      </c>
      <c r="B40" s="1">
        <f aca="true" t="shared" si="3" ref="B40:M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"/>
      <c r="P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0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0</v>
      </c>
      <c r="D41" s="12">
        <f t="shared" si="4"/>
        <v>0</v>
      </c>
      <c r="E41" s="12">
        <f t="shared" si="4"/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0</v>
      </c>
    </row>
    <row r="43" ht="12.75">
      <c r="A43" s="7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O4:O5 P4 Q5">
    <cfRule type="cellIs" priority="4" dxfId="0" operator="greaterThan" stopIfTrue="1">
      <formula>0</formula>
    </cfRule>
  </conditionalFormatting>
  <conditionalFormatting sqref="Q7">
    <cfRule type="cellIs" priority="5" dxfId="0" operator="greaterThan" stopIfTrue="1">
      <formula>29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5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G38"/>
    </sheetView>
  </sheetViews>
  <sheetFormatPr defaultColWidth="9.140625" defaultRowHeight="12.75"/>
  <cols>
    <col min="1" max="1" width="17.7109375" style="59" customWidth="1"/>
    <col min="2" max="13" width="9.140625" style="59" customWidth="1"/>
    <col min="14" max="14" width="3.57421875" style="59" customWidth="1"/>
    <col min="15" max="15" width="8.28125" style="59" bestFit="1" customWidth="1"/>
    <col min="16" max="16" width="9.28125" style="59" customWidth="1"/>
    <col min="17" max="17" width="9.140625" style="59" customWidth="1"/>
    <col min="18" max="18" width="24.28125" style="59" customWidth="1"/>
    <col min="19" max="19" width="18.00390625" style="59" bestFit="1" customWidth="1"/>
    <col min="20" max="16384" width="9.140625" style="59" customWidth="1"/>
  </cols>
  <sheetData>
    <row r="1" spans="1:18" ht="15.75">
      <c r="A1" s="42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8.75" customHeight="1">
      <c r="A3" s="31" t="s">
        <v>0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4"/>
      <c r="O3" s="31" t="s">
        <v>80</v>
      </c>
      <c r="P3" s="31" t="s">
        <v>82</v>
      </c>
      <c r="Q3" s="100"/>
      <c r="R3" s="23" t="s">
        <v>19</v>
      </c>
      <c r="S3" s="26" t="s">
        <v>20</v>
      </c>
    </row>
    <row r="4" spans="1:19" ht="12.75">
      <c r="A4" s="16" t="s">
        <v>1</v>
      </c>
      <c r="B4" s="5">
        <f aca="true" t="shared" si="0" ref="B4:M4">IF(ISERROR(AVERAGE(B8:B38)),"",AVERAGE(B8:B38))</f>
      </c>
      <c r="C4" s="5">
        <f t="shared" si="0"/>
      </c>
      <c r="D4" s="5">
        <f t="shared" si="0"/>
      </c>
      <c r="E4" s="5">
        <f t="shared" si="0"/>
      </c>
      <c r="F4" s="5">
        <f t="shared" si="0"/>
      </c>
      <c r="G4" s="5">
        <f t="shared" si="0"/>
      </c>
      <c r="H4" s="5">
        <f t="shared" si="0"/>
      </c>
      <c r="I4" s="5">
        <f t="shared" si="0"/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</c>
      <c r="S4" s="5">
        <f>IF(ISERROR(AVERAGE(B4:M4)),"",AVERAGE(B4:M4))</f>
      </c>
    </row>
    <row r="5" spans="1:19" ht="12.75">
      <c r="A5" s="16" t="s">
        <v>2</v>
      </c>
      <c r="B5" s="5">
        <f aca="true" t="shared" si="1" ref="B5:M5">MAX(B8:B38)</f>
        <v>0</v>
      </c>
      <c r="C5" s="5">
        <f t="shared" si="1"/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2.75" customHeight="1">
      <c r="A6" s="17" t="s">
        <v>3</v>
      </c>
      <c r="B6" s="6">
        <f aca="true" t="shared" si="2" ref="B6:M6">MIN(B8:B38)</f>
        <v>0</v>
      </c>
      <c r="C6" s="6">
        <f t="shared" si="2"/>
        <v>0</v>
      </c>
      <c r="D6" s="6">
        <f t="shared" si="2"/>
        <v>0</v>
      </c>
      <c r="E6" s="6">
        <f t="shared" si="2"/>
        <v>0</v>
      </c>
      <c r="F6" s="6">
        <f t="shared" si="2"/>
        <v>0</v>
      </c>
      <c r="G6" s="6">
        <f t="shared" si="2"/>
        <v>0</v>
      </c>
      <c r="H6" s="6">
        <f t="shared" si="2"/>
        <v>0</v>
      </c>
      <c r="I6" s="6">
        <f t="shared" si="2"/>
        <v>0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0</v>
      </c>
      <c r="S7" s="34"/>
    </row>
    <row r="8" spans="1:19" ht="12.75">
      <c r="A8" s="31">
        <v>1</v>
      </c>
      <c r="B8" s="18" t="s">
        <v>78</v>
      </c>
      <c r="C8" s="18" t="s">
        <v>78</v>
      </c>
      <c r="D8" s="18" t="s">
        <v>78</v>
      </c>
      <c r="E8" s="18" t="s">
        <v>78</v>
      </c>
      <c r="F8" s="68" t="s">
        <v>78</v>
      </c>
      <c r="G8" s="69" t="s">
        <v>78</v>
      </c>
      <c r="H8" s="69"/>
      <c r="I8" s="103"/>
      <c r="J8" s="69"/>
      <c r="K8" s="69"/>
      <c r="L8" s="69"/>
      <c r="M8" s="67"/>
      <c r="N8" s="2"/>
      <c r="O8" s="29"/>
      <c r="P8" s="64"/>
      <c r="Q8" s="64"/>
      <c r="R8" s="39"/>
      <c r="S8" s="7"/>
    </row>
    <row r="9" spans="1:19" ht="12.75">
      <c r="A9" s="31">
        <v>2</v>
      </c>
      <c r="B9" s="18" t="s">
        <v>78</v>
      </c>
      <c r="C9" s="18" t="s">
        <v>78</v>
      </c>
      <c r="D9" s="18" t="s">
        <v>78</v>
      </c>
      <c r="E9" s="18" t="s">
        <v>78</v>
      </c>
      <c r="F9" s="68" t="s">
        <v>78</v>
      </c>
      <c r="G9" s="69" t="s">
        <v>78</v>
      </c>
      <c r="H9" s="69"/>
      <c r="I9" s="103"/>
      <c r="J9" s="18"/>
      <c r="K9" s="69"/>
      <c r="L9" s="69"/>
      <c r="M9" s="67"/>
      <c r="N9" s="2"/>
      <c r="O9" s="64"/>
      <c r="P9" s="64"/>
      <c r="Q9" s="61"/>
      <c r="R9" s="7"/>
      <c r="S9" s="7"/>
    </row>
    <row r="10" spans="1:19" ht="12.75">
      <c r="A10" s="31">
        <v>3</v>
      </c>
      <c r="B10" s="18" t="s">
        <v>78</v>
      </c>
      <c r="C10" s="18" t="s">
        <v>78</v>
      </c>
      <c r="D10" s="18" t="s">
        <v>78</v>
      </c>
      <c r="E10" s="18" t="s">
        <v>78</v>
      </c>
      <c r="F10" s="68" t="s">
        <v>78</v>
      </c>
      <c r="G10" s="69" t="s">
        <v>78</v>
      </c>
      <c r="H10" s="69"/>
      <c r="I10" s="103"/>
      <c r="J10" s="69"/>
      <c r="K10" s="69"/>
      <c r="L10" s="69"/>
      <c r="M10" s="67"/>
      <c r="N10" s="2"/>
      <c r="O10" s="64"/>
      <c r="P10" s="64"/>
      <c r="Q10" s="61"/>
      <c r="R10" s="7"/>
      <c r="S10" s="7"/>
    </row>
    <row r="11" spans="1:19" ht="12.75">
      <c r="A11" s="31">
        <v>4</v>
      </c>
      <c r="B11" s="18" t="s">
        <v>78</v>
      </c>
      <c r="C11" s="18" t="s">
        <v>78</v>
      </c>
      <c r="D11" s="18" t="s">
        <v>78</v>
      </c>
      <c r="E11" s="18" t="s">
        <v>78</v>
      </c>
      <c r="F11" s="68" t="s">
        <v>78</v>
      </c>
      <c r="G11" s="69" t="s">
        <v>78</v>
      </c>
      <c r="H11" s="69"/>
      <c r="I11" s="103"/>
      <c r="J11" s="69"/>
      <c r="K11" s="69"/>
      <c r="L11" s="69"/>
      <c r="M11" s="67"/>
      <c r="N11" s="2"/>
      <c r="O11" s="64"/>
      <c r="P11" s="64"/>
      <c r="Q11" s="64"/>
      <c r="R11" s="39"/>
      <c r="S11" s="7"/>
    </row>
    <row r="12" spans="1:19" ht="12.75">
      <c r="A12" s="31">
        <v>5</v>
      </c>
      <c r="B12" s="18" t="s">
        <v>78</v>
      </c>
      <c r="C12" s="18" t="s">
        <v>78</v>
      </c>
      <c r="D12" s="18" t="s">
        <v>78</v>
      </c>
      <c r="E12" s="18" t="s">
        <v>78</v>
      </c>
      <c r="F12" s="68" t="s">
        <v>78</v>
      </c>
      <c r="G12" s="69" t="s">
        <v>78</v>
      </c>
      <c r="H12" s="69"/>
      <c r="I12" s="103"/>
      <c r="J12" s="69"/>
      <c r="K12" s="69"/>
      <c r="L12" s="69"/>
      <c r="M12" s="67"/>
      <c r="N12" s="2"/>
      <c r="O12" s="64"/>
      <c r="P12" s="64"/>
      <c r="Q12" s="38"/>
      <c r="R12" s="39"/>
      <c r="S12" s="7"/>
    </row>
    <row r="13" spans="1:19" ht="12.75">
      <c r="A13" s="31">
        <v>6</v>
      </c>
      <c r="B13" s="18" t="s">
        <v>78</v>
      </c>
      <c r="C13" s="18" t="s">
        <v>78</v>
      </c>
      <c r="D13" s="18" t="s">
        <v>78</v>
      </c>
      <c r="E13" s="18" t="s">
        <v>78</v>
      </c>
      <c r="F13" s="68" t="s">
        <v>78</v>
      </c>
      <c r="G13" s="69" t="s">
        <v>78</v>
      </c>
      <c r="H13" s="69"/>
      <c r="I13" s="103"/>
      <c r="J13" s="69"/>
      <c r="K13" s="69"/>
      <c r="L13" s="69"/>
      <c r="M13" s="67"/>
      <c r="N13" s="2"/>
      <c r="O13" s="64"/>
      <c r="P13" s="64"/>
      <c r="Q13" s="61"/>
      <c r="R13" s="39"/>
      <c r="S13" s="7"/>
    </row>
    <row r="14" spans="1:19" ht="12.75">
      <c r="A14" s="31">
        <v>7</v>
      </c>
      <c r="B14" s="18" t="s">
        <v>78</v>
      </c>
      <c r="C14" s="18" t="s">
        <v>78</v>
      </c>
      <c r="D14" s="18" t="s">
        <v>78</v>
      </c>
      <c r="E14" s="18" t="s">
        <v>78</v>
      </c>
      <c r="F14" s="68" t="s">
        <v>78</v>
      </c>
      <c r="G14" s="69" t="s">
        <v>78</v>
      </c>
      <c r="H14" s="69"/>
      <c r="I14" s="103"/>
      <c r="J14" s="69"/>
      <c r="K14" s="69"/>
      <c r="L14" s="69"/>
      <c r="M14" s="67"/>
      <c r="N14" s="2"/>
      <c r="O14" s="64"/>
      <c r="P14" s="64"/>
      <c r="Q14" s="64"/>
      <c r="R14" s="39"/>
      <c r="S14" s="7"/>
    </row>
    <row r="15" spans="1:19" ht="12.75">
      <c r="A15" s="31">
        <v>8</v>
      </c>
      <c r="B15" s="18" t="s">
        <v>78</v>
      </c>
      <c r="C15" s="18" t="s">
        <v>78</v>
      </c>
      <c r="D15" s="18" t="s">
        <v>78</v>
      </c>
      <c r="E15" s="18" t="s">
        <v>78</v>
      </c>
      <c r="F15" s="68" t="s">
        <v>78</v>
      </c>
      <c r="G15" s="69" t="s">
        <v>78</v>
      </c>
      <c r="H15" s="69"/>
      <c r="I15" s="103"/>
      <c r="J15" s="18"/>
      <c r="K15" s="69"/>
      <c r="L15" s="69"/>
      <c r="M15" s="18"/>
      <c r="N15" s="2"/>
      <c r="O15" s="64"/>
      <c r="P15" s="64"/>
      <c r="Q15" s="61"/>
      <c r="R15" s="39"/>
      <c r="S15" s="7"/>
    </row>
    <row r="16" spans="1:19" ht="12.75">
      <c r="A16" s="31">
        <v>9</v>
      </c>
      <c r="B16" s="18" t="s">
        <v>78</v>
      </c>
      <c r="C16" s="18" t="s">
        <v>78</v>
      </c>
      <c r="D16" s="18" t="s">
        <v>78</v>
      </c>
      <c r="E16" s="18" t="s">
        <v>78</v>
      </c>
      <c r="F16" s="68" t="s">
        <v>78</v>
      </c>
      <c r="G16" s="69" t="s">
        <v>78</v>
      </c>
      <c r="H16" s="69"/>
      <c r="I16" s="103"/>
      <c r="J16" s="69"/>
      <c r="K16" s="69"/>
      <c r="L16" s="69"/>
      <c r="M16" s="67"/>
      <c r="N16" s="2"/>
      <c r="O16" s="64"/>
      <c r="P16" s="64"/>
      <c r="Q16" s="61"/>
      <c r="R16" s="39"/>
      <c r="S16" s="7"/>
    </row>
    <row r="17" spans="1:19" ht="12.75">
      <c r="A17" s="31">
        <v>10</v>
      </c>
      <c r="B17" s="18" t="s">
        <v>78</v>
      </c>
      <c r="C17" s="18" t="s">
        <v>78</v>
      </c>
      <c r="D17" s="18" t="s">
        <v>78</v>
      </c>
      <c r="E17" s="18" t="s">
        <v>78</v>
      </c>
      <c r="F17" s="68" t="s">
        <v>78</v>
      </c>
      <c r="G17" s="18" t="s">
        <v>78</v>
      </c>
      <c r="H17" s="68"/>
      <c r="I17" s="103"/>
      <c r="J17" s="69"/>
      <c r="K17" s="69"/>
      <c r="L17" s="69"/>
      <c r="M17" s="67"/>
      <c r="N17" s="2"/>
      <c r="O17" s="64"/>
      <c r="P17" s="64"/>
      <c r="Q17" s="64"/>
      <c r="R17" s="39"/>
      <c r="S17" s="7"/>
    </row>
    <row r="18" spans="1:19" ht="12.75">
      <c r="A18" s="31">
        <v>11</v>
      </c>
      <c r="B18" s="18" t="s">
        <v>78</v>
      </c>
      <c r="C18" s="18" t="s">
        <v>78</v>
      </c>
      <c r="D18" s="18" t="s">
        <v>78</v>
      </c>
      <c r="E18" s="18" t="s">
        <v>78</v>
      </c>
      <c r="F18" s="68" t="s">
        <v>78</v>
      </c>
      <c r="G18" s="69" t="s">
        <v>78</v>
      </c>
      <c r="H18" s="68"/>
      <c r="I18" s="103"/>
      <c r="J18" s="69"/>
      <c r="K18" s="69"/>
      <c r="L18" s="69"/>
      <c r="M18" s="67"/>
      <c r="N18" s="2"/>
      <c r="O18" s="64"/>
      <c r="P18" s="64"/>
      <c r="Q18" s="61"/>
      <c r="R18" s="39"/>
      <c r="S18" s="7"/>
    </row>
    <row r="19" spans="1:19" ht="12.75">
      <c r="A19" s="31">
        <v>12</v>
      </c>
      <c r="B19" s="18" t="s">
        <v>78</v>
      </c>
      <c r="C19" s="18" t="s">
        <v>78</v>
      </c>
      <c r="D19" s="18" t="s">
        <v>78</v>
      </c>
      <c r="E19" s="18" t="s">
        <v>78</v>
      </c>
      <c r="F19" s="68" t="s">
        <v>78</v>
      </c>
      <c r="G19" s="69" t="s">
        <v>78</v>
      </c>
      <c r="H19" s="68"/>
      <c r="I19" s="103"/>
      <c r="J19" s="69"/>
      <c r="K19" s="69"/>
      <c r="L19" s="69"/>
      <c r="M19" s="18"/>
      <c r="N19" s="2"/>
      <c r="O19" s="64"/>
      <c r="P19" s="64"/>
      <c r="Q19" s="65"/>
      <c r="R19" s="39"/>
      <c r="S19" s="7"/>
    </row>
    <row r="20" spans="1:19" ht="12.75">
      <c r="A20" s="31">
        <v>13</v>
      </c>
      <c r="B20" s="18" t="s">
        <v>78</v>
      </c>
      <c r="C20" s="18" t="s">
        <v>78</v>
      </c>
      <c r="D20" s="18" t="s">
        <v>78</v>
      </c>
      <c r="E20" s="18" t="s">
        <v>78</v>
      </c>
      <c r="F20" s="68" t="s">
        <v>78</v>
      </c>
      <c r="G20" s="69" t="s">
        <v>78</v>
      </c>
      <c r="H20" s="68"/>
      <c r="I20" s="103"/>
      <c r="J20" s="69"/>
      <c r="K20" s="69"/>
      <c r="L20" s="69"/>
      <c r="M20" s="67"/>
      <c r="N20" s="2"/>
      <c r="O20" s="64"/>
      <c r="P20" s="64"/>
      <c r="Q20" s="39"/>
      <c r="R20" s="39"/>
      <c r="S20" s="7"/>
    </row>
    <row r="21" spans="1:19" ht="12.75">
      <c r="A21" s="31">
        <v>14</v>
      </c>
      <c r="B21" s="18" t="s">
        <v>78</v>
      </c>
      <c r="C21" s="18" t="s">
        <v>78</v>
      </c>
      <c r="D21" s="18" t="s">
        <v>78</v>
      </c>
      <c r="E21" s="18" t="s">
        <v>78</v>
      </c>
      <c r="F21" s="68" t="s">
        <v>78</v>
      </c>
      <c r="G21" s="69" t="s">
        <v>78</v>
      </c>
      <c r="H21" s="68"/>
      <c r="I21" s="103"/>
      <c r="J21" s="69"/>
      <c r="K21" s="69"/>
      <c r="L21" s="69"/>
      <c r="M21" s="67"/>
      <c r="N21" s="2"/>
      <c r="O21" s="64"/>
      <c r="P21" s="64"/>
      <c r="Q21" s="61"/>
      <c r="R21" s="39"/>
      <c r="S21" s="7"/>
    </row>
    <row r="22" spans="1:19" ht="12.75">
      <c r="A22" s="31">
        <v>15</v>
      </c>
      <c r="B22" s="18" t="s">
        <v>78</v>
      </c>
      <c r="C22" s="18" t="s">
        <v>78</v>
      </c>
      <c r="D22" s="18" t="s">
        <v>78</v>
      </c>
      <c r="E22" s="18" t="s">
        <v>78</v>
      </c>
      <c r="F22" s="68" t="s">
        <v>78</v>
      </c>
      <c r="G22" s="69" t="s">
        <v>78</v>
      </c>
      <c r="H22" s="68"/>
      <c r="I22" s="103"/>
      <c r="J22" s="69"/>
      <c r="K22" s="69"/>
      <c r="L22" s="69"/>
      <c r="M22" s="67"/>
      <c r="N22" s="2"/>
      <c r="O22" s="64"/>
      <c r="P22" s="64"/>
      <c r="Q22" s="65"/>
      <c r="R22" s="39"/>
      <c r="S22" s="7"/>
    </row>
    <row r="23" spans="1:19" ht="12.75">
      <c r="A23" s="31">
        <v>16</v>
      </c>
      <c r="B23" s="18" t="s">
        <v>78</v>
      </c>
      <c r="C23" s="18" t="s">
        <v>78</v>
      </c>
      <c r="D23" s="18" t="s">
        <v>78</v>
      </c>
      <c r="E23" s="18" t="s">
        <v>78</v>
      </c>
      <c r="F23" s="18" t="s">
        <v>78</v>
      </c>
      <c r="G23" s="18" t="s">
        <v>78</v>
      </c>
      <c r="H23" s="18"/>
      <c r="I23" s="103"/>
      <c r="J23" s="69"/>
      <c r="K23" s="69"/>
      <c r="L23" s="69"/>
      <c r="M23" s="67"/>
      <c r="N23" s="2"/>
      <c r="O23" s="64"/>
      <c r="P23" s="64"/>
      <c r="Q23" s="64"/>
      <c r="R23" s="39"/>
      <c r="S23" s="7"/>
    </row>
    <row r="24" spans="1:19" ht="12.75">
      <c r="A24" s="31">
        <v>17</v>
      </c>
      <c r="B24" s="18" t="s">
        <v>78</v>
      </c>
      <c r="C24" s="18" t="s">
        <v>78</v>
      </c>
      <c r="D24" s="18" t="s">
        <v>78</v>
      </c>
      <c r="E24" s="18" t="s">
        <v>78</v>
      </c>
      <c r="F24" s="18" t="s">
        <v>78</v>
      </c>
      <c r="G24" s="18" t="s">
        <v>78</v>
      </c>
      <c r="H24" s="18"/>
      <c r="I24" s="103"/>
      <c r="J24" s="69"/>
      <c r="K24" s="69"/>
      <c r="L24" s="69"/>
      <c r="M24" s="67"/>
      <c r="N24" s="2"/>
      <c r="O24" s="64"/>
      <c r="P24" s="64"/>
      <c r="Q24" s="61"/>
      <c r="R24" s="39"/>
      <c r="S24" s="7"/>
    </row>
    <row r="25" spans="1:19" ht="12.75">
      <c r="A25" s="31">
        <v>18</v>
      </c>
      <c r="B25" s="18" t="s">
        <v>78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/>
      <c r="I25" s="103"/>
      <c r="J25" s="69"/>
      <c r="K25" s="69"/>
      <c r="L25" s="69"/>
      <c r="M25" s="67"/>
      <c r="N25" s="2"/>
      <c r="O25" s="64"/>
      <c r="P25" s="64"/>
      <c r="Q25" s="61"/>
      <c r="R25" s="39"/>
      <c r="S25" s="7"/>
    </row>
    <row r="26" spans="1:19" ht="12.75">
      <c r="A26" s="31">
        <v>19</v>
      </c>
      <c r="B26" s="18" t="s">
        <v>78</v>
      </c>
      <c r="C26" s="18" t="s">
        <v>78</v>
      </c>
      <c r="D26" s="18" t="s">
        <v>78</v>
      </c>
      <c r="E26" s="18" t="s">
        <v>78</v>
      </c>
      <c r="F26" s="18" t="s">
        <v>78</v>
      </c>
      <c r="G26" s="18" t="s">
        <v>78</v>
      </c>
      <c r="H26" s="18"/>
      <c r="I26" s="103"/>
      <c r="J26" s="18"/>
      <c r="K26" s="69"/>
      <c r="L26" s="69"/>
      <c r="M26" s="67"/>
      <c r="N26" s="2"/>
      <c r="O26" s="64"/>
      <c r="P26" s="64"/>
      <c r="Q26" s="64"/>
      <c r="R26" s="39"/>
      <c r="S26" s="7"/>
    </row>
    <row r="27" spans="1:19" ht="12.75">
      <c r="A27" s="31">
        <v>20</v>
      </c>
      <c r="B27" s="18" t="s">
        <v>78</v>
      </c>
      <c r="C27" s="18" t="s">
        <v>78</v>
      </c>
      <c r="D27" s="18" t="s">
        <v>78</v>
      </c>
      <c r="E27" s="18" t="s">
        <v>78</v>
      </c>
      <c r="F27" s="18" t="s">
        <v>78</v>
      </c>
      <c r="G27" s="18" t="s">
        <v>78</v>
      </c>
      <c r="H27" s="18"/>
      <c r="I27" s="103"/>
      <c r="J27" s="69"/>
      <c r="K27" s="69"/>
      <c r="L27" s="69"/>
      <c r="M27" s="67"/>
      <c r="N27" s="2"/>
      <c r="O27" s="64"/>
      <c r="P27" s="2"/>
      <c r="Q27" s="2"/>
      <c r="R27" s="7"/>
      <c r="S27" s="7"/>
    </row>
    <row r="28" spans="1:19" ht="12.75">
      <c r="A28" s="31">
        <v>21</v>
      </c>
      <c r="B28" s="18" t="s">
        <v>78</v>
      </c>
      <c r="C28" s="18" t="s">
        <v>78</v>
      </c>
      <c r="D28" s="18" t="s">
        <v>78</v>
      </c>
      <c r="E28" s="18" t="s">
        <v>78</v>
      </c>
      <c r="F28" s="18" t="s">
        <v>78</v>
      </c>
      <c r="G28" s="18" t="s">
        <v>78</v>
      </c>
      <c r="H28" s="18"/>
      <c r="I28" s="103"/>
      <c r="J28" s="69"/>
      <c r="K28" s="69"/>
      <c r="L28" s="69"/>
      <c r="M28" s="67"/>
      <c r="N28" s="2"/>
      <c r="O28" s="2"/>
      <c r="P28" s="2"/>
      <c r="Q28" s="2"/>
      <c r="R28" s="7"/>
      <c r="S28" s="7"/>
    </row>
    <row r="29" spans="1:19" ht="12.75">
      <c r="A29" s="31">
        <v>22</v>
      </c>
      <c r="B29" s="18" t="s">
        <v>78</v>
      </c>
      <c r="C29" s="18" t="s">
        <v>78</v>
      </c>
      <c r="D29" s="18" t="s">
        <v>78</v>
      </c>
      <c r="E29" s="18" t="s">
        <v>78</v>
      </c>
      <c r="F29" s="18" t="s">
        <v>78</v>
      </c>
      <c r="G29" s="18" t="s">
        <v>78</v>
      </c>
      <c r="H29" s="18"/>
      <c r="I29" s="103"/>
      <c r="J29" s="69"/>
      <c r="K29" s="69"/>
      <c r="L29" s="69"/>
      <c r="M29" s="67"/>
      <c r="N29" s="2"/>
      <c r="O29" s="2"/>
      <c r="P29" s="2"/>
      <c r="Q29" s="2"/>
      <c r="R29" s="7"/>
      <c r="S29" s="7"/>
    </row>
    <row r="30" spans="1:19" ht="12.75">
      <c r="A30" s="31">
        <v>23</v>
      </c>
      <c r="B30" s="18" t="s">
        <v>78</v>
      </c>
      <c r="C30" s="18" t="s">
        <v>78</v>
      </c>
      <c r="D30" s="18" t="s">
        <v>78</v>
      </c>
      <c r="E30" s="18" t="s">
        <v>78</v>
      </c>
      <c r="F30" s="18" t="s">
        <v>78</v>
      </c>
      <c r="G30" s="18" t="s">
        <v>78</v>
      </c>
      <c r="H30" s="18"/>
      <c r="I30" s="103"/>
      <c r="J30" s="69"/>
      <c r="K30" s="69"/>
      <c r="L30" s="69"/>
      <c r="M30" s="67"/>
      <c r="N30" s="2"/>
      <c r="O30" s="2"/>
      <c r="P30" s="2"/>
      <c r="Q30" s="2"/>
      <c r="R30" s="7"/>
      <c r="S30" s="7"/>
    </row>
    <row r="31" spans="1:19" ht="12.75">
      <c r="A31" s="31">
        <v>24</v>
      </c>
      <c r="B31" s="18" t="s">
        <v>78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/>
      <c r="I31" s="69"/>
      <c r="J31" s="69"/>
      <c r="K31" s="69"/>
      <c r="L31" s="69"/>
      <c r="M31" s="67"/>
      <c r="N31" s="2"/>
      <c r="O31" s="2"/>
      <c r="P31" s="2"/>
      <c r="Q31" s="2"/>
      <c r="R31" s="7"/>
      <c r="S31" s="7"/>
    </row>
    <row r="32" spans="1:19" ht="12.75">
      <c r="A32" s="31">
        <v>25</v>
      </c>
      <c r="B32" s="18" t="s">
        <v>78</v>
      </c>
      <c r="C32" s="18" t="s">
        <v>78</v>
      </c>
      <c r="D32" s="18" t="s">
        <v>78</v>
      </c>
      <c r="E32" s="18" t="s">
        <v>78</v>
      </c>
      <c r="F32" s="18" t="s">
        <v>78</v>
      </c>
      <c r="G32" s="18" t="s">
        <v>78</v>
      </c>
      <c r="H32" s="18"/>
      <c r="I32" s="18"/>
      <c r="J32" s="69"/>
      <c r="K32" s="69"/>
      <c r="L32" s="69"/>
      <c r="M32" s="67"/>
      <c r="N32" s="2"/>
      <c r="O32" s="2"/>
      <c r="P32" s="2"/>
      <c r="Q32" s="2"/>
      <c r="R32" s="7"/>
      <c r="S32" s="7"/>
    </row>
    <row r="33" spans="1:19" ht="12.75">
      <c r="A33" s="31">
        <v>26</v>
      </c>
      <c r="B33" s="18" t="s">
        <v>78</v>
      </c>
      <c r="C33" s="18" t="s">
        <v>78</v>
      </c>
      <c r="D33" s="18" t="s">
        <v>78</v>
      </c>
      <c r="E33" s="18" t="s">
        <v>78</v>
      </c>
      <c r="F33" s="18" t="s">
        <v>78</v>
      </c>
      <c r="G33" s="18" t="s">
        <v>78</v>
      </c>
      <c r="H33" s="18"/>
      <c r="I33" s="18"/>
      <c r="J33" s="69"/>
      <c r="K33" s="69"/>
      <c r="L33" s="69"/>
      <c r="M33" s="67"/>
      <c r="N33" s="2"/>
      <c r="O33" s="2"/>
      <c r="P33" s="2"/>
      <c r="Q33" s="2"/>
      <c r="R33" s="7"/>
      <c r="S33" s="7"/>
    </row>
    <row r="34" spans="1:19" ht="12.75">
      <c r="A34" s="31">
        <v>27</v>
      </c>
      <c r="B34" s="18" t="s">
        <v>78</v>
      </c>
      <c r="C34" s="18" t="s">
        <v>78</v>
      </c>
      <c r="D34" s="18" t="s">
        <v>78</v>
      </c>
      <c r="E34" s="18" t="s">
        <v>78</v>
      </c>
      <c r="F34" s="18" t="s">
        <v>78</v>
      </c>
      <c r="G34" s="18" t="s">
        <v>78</v>
      </c>
      <c r="H34" s="18"/>
      <c r="I34" s="18"/>
      <c r="J34" s="69"/>
      <c r="K34" s="69"/>
      <c r="L34" s="69"/>
      <c r="M34" s="67"/>
      <c r="N34" s="2"/>
      <c r="O34" s="2"/>
      <c r="P34" s="2"/>
      <c r="Q34" s="2"/>
      <c r="R34" s="7"/>
      <c r="S34" s="7"/>
    </row>
    <row r="35" spans="1:19" ht="12.75">
      <c r="A35" s="31">
        <v>28</v>
      </c>
      <c r="B35" s="18" t="s">
        <v>78</v>
      </c>
      <c r="C35" s="18" t="s">
        <v>78</v>
      </c>
      <c r="D35" s="18" t="s">
        <v>78</v>
      </c>
      <c r="E35" s="18" t="s">
        <v>78</v>
      </c>
      <c r="F35" s="18" t="s">
        <v>78</v>
      </c>
      <c r="G35" s="18" t="s">
        <v>78</v>
      </c>
      <c r="H35" s="18"/>
      <c r="I35" s="18"/>
      <c r="J35" s="69"/>
      <c r="K35" s="69"/>
      <c r="L35" s="69"/>
      <c r="M35" s="67"/>
      <c r="N35" s="2"/>
      <c r="O35" s="2"/>
      <c r="P35" s="2"/>
      <c r="Q35" s="2"/>
      <c r="R35" s="7"/>
      <c r="S35" s="7"/>
    </row>
    <row r="36" spans="1:19" ht="12.75">
      <c r="A36" s="31">
        <v>29</v>
      </c>
      <c r="B36" s="18" t="s">
        <v>78</v>
      </c>
      <c r="C36" s="18"/>
      <c r="D36" s="18" t="s">
        <v>78</v>
      </c>
      <c r="E36" s="18" t="s">
        <v>78</v>
      </c>
      <c r="F36" s="18" t="s">
        <v>78</v>
      </c>
      <c r="G36" s="18" t="s">
        <v>78</v>
      </c>
      <c r="H36" s="18"/>
      <c r="I36" s="103"/>
      <c r="J36" s="69"/>
      <c r="K36" s="69"/>
      <c r="L36" s="67"/>
      <c r="M36" s="67"/>
      <c r="N36" s="2"/>
      <c r="O36" s="2"/>
      <c r="P36" s="2"/>
      <c r="Q36" s="2"/>
      <c r="R36" s="7"/>
      <c r="S36" s="7"/>
    </row>
    <row r="37" spans="1:19" ht="12.75">
      <c r="A37" s="31">
        <v>30</v>
      </c>
      <c r="B37" s="18" t="s">
        <v>78</v>
      </c>
      <c r="C37" s="18"/>
      <c r="D37" s="18" t="s">
        <v>78</v>
      </c>
      <c r="E37" s="18" t="s">
        <v>78</v>
      </c>
      <c r="F37" s="18" t="s">
        <v>78</v>
      </c>
      <c r="G37" s="18" t="s">
        <v>78</v>
      </c>
      <c r="H37" s="18"/>
      <c r="I37" s="18"/>
      <c r="J37" s="69"/>
      <c r="K37" s="69"/>
      <c r="L37" s="67"/>
      <c r="M37" s="67"/>
      <c r="N37" s="2"/>
      <c r="O37" s="2"/>
      <c r="P37" s="2"/>
      <c r="Q37" s="2"/>
      <c r="R37" s="7"/>
      <c r="S37" s="7"/>
    </row>
    <row r="38" spans="1:19" ht="12.75">
      <c r="A38" s="31">
        <v>31</v>
      </c>
      <c r="B38" s="18" t="s">
        <v>78</v>
      </c>
      <c r="C38" s="18"/>
      <c r="D38" s="18" t="s">
        <v>78</v>
      </c>
      <c r="E38" s="18"/>
      <c r="F38" s="18" t="s">
        <v>78</v>
      </c>
      <c r="G38" s="18" t="s">
        <v>78</v>
      </c>
      <c r="H38" s="69"/>
      <c r="I38" s="18"/>
      <c r="J38" s="18"/>
      <c r="K38" s="69"/>
      <c r="L38" s="18"/>
      <c r="M38" s="67"/>
      <c r="N38" s="2"/>
      <c r="O38" s="2"/>
      <c r="P38" s="2"/>
      <c r="Q38" s="2"/>
      <c r="R38" s="7"/>
      <c r="S38" s="7"/>
    </row>
    <row r="39" spans="1:18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31" t="s">
        <v>16</v>
      </c>
      <c r="B40" s="31">
        <f aca="true" t="shared" si="3" ref="B40:M40">COUNTIF(B8:B38,"&gt;42")</f>
        <v>0</v>
      </c>
      <c r="C40" s="31">
        <f t="shared" si="3"/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>COUNTIF(L8:L38,"&gt;42")</f>
        <v>0</v>
      </c>
      <c r="M40" s="31">
        <f t="shared" si="3"/>
        <v>0</v>
      </c>
      <c r="N40" s="35"/>
      <c r="O40" s="35"/>
      <c r="P40" s="22"/>
      <c r="Q40" s="22"/>
      <c r="R40" s="35"/>
    </row>
    <row r="41" spans="1:18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0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0</v>
      </c>
      <c r="D41" s="12">
        <f t="shared" si="4"/>
        <v>0</v>
      </c>
      <c r="E41" s="12">
        <f t="shared" si="4"/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0</v>
      </c>
      <c r="P41" s="34"/>
      <c r="Q41" s="34"/>
      <c r="R41" s="34"/>
    </row>
    <row r="42" spans="1:18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2.75">
      <c r="A43" s="34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</sheetData>
  <sheetProtection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Q7">
    <cfRule type="cellIs" priority="4" dxfId="0" operator="greaterThan" stopIfTrue="1">
      <formula>29</formula>
    </cfRule>
  </conditionalFormatting>
  <conditionalFormatting sqref="O4:O5 P4 Q5">
    <cfRule type="cellIs" priority="5" dxfId="0" operator="greaterThan" stopIfTrue="1">
      <formula>0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AE41"/>
  <sheetViews>
    <sheetView zoomScale="75" zoomScaleNormal="75" zoomScalePageLayoutView="0" workbookViewId="0" topLeftCell="A1">
      <pane xSplit="1" ySplit="7" topLeftCell="B8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T47" sqref="T47"/>
    </sheetView>
  </sheetViews>
  <sheetFormatPr defaultColWidth="9.140625" defaultRowHeight="12.75"/>
  <cols>
    <col min="1" max="1" width="16.8515625" style="34" customWidth="1"/>
    <col min="2" max="25" width="5.7109375" style="34" customWidth="1"/>
    <col min="26" max="26" width="3.421875" style="34" customWidth="1"/>
    <col min="27" max="27" width="9.140625" style="34" customWidth="1"/>
    <col min="28" max="29" width="9.28125" style="34" bestFit="1" customWidth="1"/>
    <col min="30" max="30" width="24.28125" style="34" customWidth="1"/>
    <col min="31" max="31" width="20.7109375" style="34" customWidth="1"/>
    <col min="32" max="16384" width="9.140625" style="34" customWidth="1"/>
  </cols>
  <sheetData>
    <row r="1" spans="1:30" ht="15.75">
      <c r="A1" s="43" t="s">
        <v>157</v>
      </c>
      <c r="B1" s="44"/>
      <c r="C1" s="44"/>
      <c r="D1" s="44"/>
      <c r="E1" s="4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1" ht="25.5">
      <c r="A3" s="31" t="s">
        <v>0</v>
      </c>
      <c r="B3" s="23" t="s">
        <v>49</v>
      </c>
      <c r="C3" s="23" t="s">
        <v>52</v>
      </c>
      <c r="D3" s="23" t="s">
        <v>51</v>
      </c>
      <c r="E3" s="23" t="s">
        <v>53</v>
      </c>
      <c r="F3" s="23" t="s">
        <v>37</v>
      </c>
      <c r="G3" s="23" t="s">
        <v>38</v>
      </c>
      <c r="H3" s="23" t="s">
        <v>39</v>
      </c>
      <c r="I3" s="23" t="s">
        <v>40</v>
      </c>
      <c r="J3" s="23" t="s">
        <v>41</v>
      </c>
      <c r="K3" s="23" t="s">
        <v>42</v>
      </c>
      <c r="L3" s="23" t="s">
        <v>43</v>
      </c>
      <c r="M3" s="23" t="s">
        <v>44</v>
      </c>
      <c r="N3" s="23" t="s">
        <v>50</v>
      </c>
      <c r="O3" s="23" t="s">
        <v>45</v>
      </c>
      <c r="P3" s="23" t="s">
        <v>54</v>
      </c>
      <c r="Q3" s="23" t="s">
        <v>55</v>
      </c>
      <c r="R3" s="23" t="s">
        <v>56</v>
      </c>
      <c r="S3" s="23" t="s">
        <v>57</v>
      </c>
      <c r="T3" s="23" t="s">
        <v>58</v>
      </c>
      <c r="U3" s="23" t="s">
        <v>59</v>
      </c>
      <c r="V3" s="23" t="s">
        <v>60</v>
      </c>
      <c r="W3" s="23" t="s">
        <v>61</v>
      </c>
      <c r="X3" s="23" t="s">
        <v>62</v>
      </c>
      <c r="Y3" s="23" t="s">
        <v>63</v>
      </c>
      <c r="Z3" s="24"/>
      <c r="AA3" s="28" t="s">
        <v>81</v>
      </c>
      <c r="AB3" s="28" t="s">
        <v>82</v>
      </c>
      <c r="AC3" s="63"/>
      <c r="AD3" s="23" t="s">
        <v>19</v>
      </c>
      <c r="AE3" s="26" t="s">
        <v>20</v>
      </c>
    </row>
    <row r="4" spans="1:31" ht="12.75" customHeight="1">
      <c r="A4" s="16" t="s">
        <v>1</v>
      </c>
      <c r="B4" s="26">
        <f aca="true" t="shared" si="0" ref="B4:Y4">IF(ISERROR(AVERAGE(B8:B38)),"",AVERAGE(B8:B38))</f>
        <v>7.8</v>
      </c>
      <c r="C4" s="26">
        <f t="shared" si="0"/>
        <v>8.038461538461538</v>
      </c>
      <c r="D4" s="26">
        <f t="shared" si="0"/>
        <v>8.35</v>
      </c>
      <c r="E4" s="26">
        <f t="shared" si="0"/>
        <v>9.08</v>
      </c>
      <c r="F4" s="26">
        <f t="shared" si="0"/>
        <v>7.153846153846154</v>
      </c>
      <c r="G4" s="26">
        <f t="shared" si="0"/>
        <v>6.931034482758621</v>
      </c>
      <c r="H4" s="26">
        <f t="shared" si="0"/>
        <v>8.74074074074074</v>
      </c>
      <c r="I4" s="26">
        <f t="shared" si="0"/>
        <v>10.75</v>
      </c>
      <c r="J4" s="26">
        <f t="shared" si="0"/>
        <v>8.210526315789474</v>
      </c>
      <c r="K4" s="26">
        <f t="shared" si="0"/>
        <v>8.272727272727273</v>
      </c>
      <c r="L4" s="26">
        <f t="shared" si="0"/>
        <v>6.666666666666667</v>
      </c>
      <c r="M4" s="26">
        <f t="shared" si="0"/>
        <v>10</v>
      </c>
      <c r="N4" s="26">
        <f t="shared" si="0"/>
        <v>17.652173913043477</v>
      </c>
      <c r="O4" s="26">
        <f t="shared" si="0"/>
        <v>17.24</v>
      </c>
      <c r="P4" s="26">
        <f t="shared" si="0"/>
        <v>12.368421052631579</v>
      </c>
      <c r="Q4" s="26">
        <f t="shared" si="0"/>
        <v>10.263157894736842</v>
      </c>
      <c r="R4" s="26">
        <f t="shared" si="0"/>
      </c>
      <c r="S4" s="26">
        <f t="shared" si="0"/>
      </c>
      <c r="T4" s="26">
        <f t="shared" si="0"/>
      </c>
      <c r="U4" s="26">
        <f t="shared" si="0"/>
      </c>
      <c r="V4" s="26">
        <f t="shared" si="0"/>
      </c>
      <c r="W4" s="26">
        <f t="shared" si="0"/>
      </c>
      <c r="X4" s="26">
        <f t="shared" si="0"/>
      </c>
      <c r="Y4" s="26">
        <f t="shared" si="0"/>
      </c>
      <c r="Z4" s="2"/>
      <c r="AA4" s="28">
        <f>COUNTIF(B4:Y4,"&gt;20")</f>
        <v>0</v>
      </c>
      <c r="AB4" s="28">
        <f>COUNTIF(B4:Y4,"&gt;29")</f>
        <v>0</v>
      </c>
      <c r="AC4" s="28" t="s">
        <v>83</v>
      </c>
      <c r="AD4" s="26">
        <f>IF(ISERROR(AVERAGE(B8:Y38)),"",AVERAGE(B8:Y38))</f>
        <v>9.96165191740413</v>
      </c>
      <c r="AE4" s="66">
        <f>IF(ISERROR(AVERAGE(B4:Y4)),"",AVERAGE(B4:Y4))</f>
        <v>9.84485975196265</v>
      </c>
    </row>
    <row r="5" spans="1:31" ht="12.75" customHeight="1">
      <c r="A5" s="16" t="s">
        <v>2</v>
      </c>
      <c r="B5" s="18">
        <f aca="true" t="shared" si="1" ref="B5:Y5">MAX(B8:B38)</f>
        <v>23</v>
      </c>
      <c r="C5" s="18">
        <f t="shared" si="1"/>
        <v>16</v>
      </c>
      <c r="D5" s="18">
        <f t="shared" si="1"/>
        <v>12</v>
      </c>
      <c r="E5" s="18">
        <f t="shared" si="1"/>
        <v>14</v>
      </c>
      <c r="F5" s="18">
        <f t="shared" si="1"/>
        <v>11</v>
      </c>
      <c r="G5" s="18">
        <f t="shared" si="1"/>
        <v>11</v>
      </c>
      <c r="H5" s="18">
        <f t="shared" si="1"/>
        <v>17</v>
      </c>
      <c r="I5" s="18">
        <f t="shared" si="1"/>
        <v>26</v>
      </c>
      <c r="J5" s="18">
        <f t="shared" si="1"/>
        <v>17</v>
      </c>
      <c r="K5" s="18">
        <f t="shared" si="1"/>
        <v>13</v>
      </c>
      <c r="L5" s="18">
        <f t="shared" si="1"/>
        <v>8</v>
      </c>
      <c r="M5" s="18">
        <f t="shared" si="1"/>
        <v>11</v>
      </c>
      <c r="N5" s="18">
        <f t="shared" si="1"/>
        <v>28</v>
      </c>
      <c r="O5" s="18">
        <f t="shared" si="1"/>
        <v>47</v>
      </c>
      <c r="P5" s="18">
        <f t="shared" si="1"/>
        <v>21</v>
      </c>
      <c r="Q5" s="18">
        <f t="shared" si="1"/>
        <v>23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2"/>
      <c r="AA5" s="62"/>
      <c r="AB5" s="29"/>
      <c r="AC5" s="28">
        <f>SUM(B40:Y40)</f>
        <v>1</v>
      </c>
      <c r="AD5" s="51"/>
      <c r="AE5" s="7"/>
    </row>
    <row r="6" spans="1:31" ht="12.75" customHeight="1">
      <c r="A6" s="17" t="s">
        <v>3</v>
      </c>
      <c r="B6" s="27">
        <f aca="true" t="shared" si="2" ref="B6:Y6">MIN(B8:B38)</f>
        <v>5</v>
      </c>
      <c r="C6" s="27">
        <f t="shared" si="2"/>
        <v>5</v>
      </c>
      <c r="D6" s="27">
        <f t="shared" si="2"/>
        <v>5</v>
      </c>
      <c r="E6" s="27">
        <f t="shared" si="2"/>
        <v>5</v>
      </c>
      <c r="F6" s="27">
        <f t="shared" si="2"/>
        <v>5</v>
      </c>
      <c r="G6" s="27">
        <f t="shared" si="2"/>
        <v>4</v>
      </c>
      <c r="H6" s="27">
        <f t="shared" si="2"/>
        <v>5</v>
      </c>
      <c r="I6" s="27">
        <f t="shared" si="2"/>
        <v>5</v>
      </c>
      <c r="J6" s="27">
        <f t="shared" si="2"/>
        <v>5</v>
      </c>
      <c r="K6" s="27">
        <f t="shared" si="2"/>
        <v>5</v>
      </c>
      <c r="L6" s="27">
        <f t="shared" si="2"/>
        <v>5</v>
      </c>
      <c r="M6" s="27">
        <f t="shared" si="2"/>
        <v>8</v>
      </c>
      <c r="N6" s="27">
        <f t="shared" si="2"/>
        <v>7</v>
      </c>
      <c r="O6" s="27">
        <f t="shared" si="2"/>
        <v>5</v>
      </c>
      <c r="P6" s="27">
        <f t="shared" si="2"/>
        <v>4</v>
      </c>
      <c r="Q6" s="27">
        <f t="shared" si="2"/>
        <v>4</v>
      </c>
      <c r="R6" s="27">
        <f t="shared" si="2"/>
        <v>0</v>
      </c>
      <c r="S6" s="27">
        <f t="shared" si="2"/>
        <v>0</v>
      </c>
      <c r="T6" s="27">
        <f t="shared" si="2"/>
        <v>0</v>
      </c>
      <c r="U6" s="27">
        <f t="shared" si="2"/>
        <v>0</v>
      </c>
      <c r="V6" s="27">
        <f t="shared" si="2"/>
        <v>0</v>
      </c>
      <c r="W6" s="27">
        <f t="shared" si="2"/>
        <v>0</v>
      </c>
      <c r="X6" s="27">
        <f t="shared" si="2"/>
        <v>0</v>
      </c>
      <c r="Y6" s="27">
        <f t="shared" si="2"/>
        <v>0</v>
      </c>
      <c r="Z6" s="2"/>
      <c r="AA6" s="29"/>
      <c r="AB6" s="29"/>
      <c r="AC6" s="29"/>
      <c r="AD6" s="80" t="s">
        <v>137</v>
      </c>
      <c r="AE6" s="7"/>
    </row>
    <row r="7" spans="2:31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9"/>
      <c r="AC7" s="54"/>
      <c r="AD7" s="73">
        <f>COUNTIF(B4:Y4,"&gt;0")</f>
        <v>16</v>
      </c>
      <c r="AE7" s="7"/>
    </row>
    <row r="8" spans="1:31" ht="12.75">
      <c r="A8" s="31">
        <v>1</v>
      </c>
      <c r="B8" s="18" t="s">
        <v>71</v>
      </c>
      <c r="C8" s="18">
        <v>12</v>
      </c>
      <c r="D8" s="18" t="s">
        <v>71</v>
      </c>
      <c r="E8" s="18">
        <v>14</v>
      </c>
      <c r="F8" s="18">
        <v>7</v>
      </c>
      <c r="G8" s="18">
        <v>9</v>
      </c>
      <c r="H8" s="18">
        <v>9</v>
      </c>
      <c r="I8" s="18">
        <v>12</v>
      </c>
      <c r="J8" s="18">
        <v>7</v>
      </c>
      <c r="K8" s="18" t="s">
        <v>71</v>
      </c>
      <c r="L8" s="18">
        <v>5</v>
      </c>
      <c r="M8" s="18">
        <v>11</v>
      </c>
      <c r="N8" s="18"/>
      <c r="O8" s="18"/>
      <c r="P8" s="18">
        <v>16</v>
      </c>
      <c r="Q8" s="18">
        <v>11</v>
      </c>
      <c r="R8" s="18"/>
      <c r="S8" s="18"/>
      <c r="T8" s="18"/>
      <c r="U8" s="18"/>
      <c r="V8" s="18"/>
      <c r="W8" s="18"/>
      <c r="X8" s="18"/>
      <c r="Y8" s="18"/>
      <c r="Z8" s="2"/>
      <c r="AA8" s="29"/>
      <c r="AB8" s="2"/>
      <c r="AC8" s="2"/>
      <c r="AD8" s="7"/>
      <c r="AE8" s="7"/>
    </row>
    <row r="9" spans="1:31" ht="12.75">
      <c r="A9" s="31">
        <v>2</v>
      </c>
      <c r="B9" s="18">
        <v>11</v>
      </c>
      <c r="C9" s="18">
        <v>12</v>
      </c>
      <c r="D9" s="18">
        <v>7</v>
      </c>
      <c r="E9" s="18">
        <v>13</v>
      </c>
      <c r="F9" s="18">
        <v>11</v>
      </c>
      <c r="G9" s="18">
        <v>10</v>
      </c>
      <c r="H9" s="18">
        <v>8</v>
      </c>
      <c r="I9" s="18">
        <v>10</v>
      </c>
      <c r="J9" s="18" t="s">
        <v>71</v>
      </c>
      <c r="K9" s="18">
        <v>6</v>
      </c>
      <c r="L9" s="18" t="s">
        <v>71</v>
      </c>
      <c r="M9" s="18">
        <v>11</v>
      </c>
      <c r="N9" s="18"/>
      <c r="O9" s="18"/>
      <c r="P9" s="18">
        <v>12</v>
      </c>
      <c r="Q9" s="18">
        <v>23</v>
      </c>
      <c r="R9" s="18"/>
      <c r="S9" s="18"/>
      <c r="T9" s="18"/>
      <c r="U9" s="18"/>
      <c r="V9" s="18"/>
      <c r="W9" s="18"/>
      <c r="X9" s="18"/>
      <c r="Y9" s="18"/>
      <c r="Z9" s="2"/>
      <c r="AA9" s="2"/>
      <c r="AB9" s="2"/>
      <c r="AC9" s="2"/>
      <c r="AD9" s="7"/>
      <c r="AE9" s="7"/>
    </row>
    <row r="10" spans="1:31" ht="12.75">
      <c r="A10" s="31">
        <v>3</v>
      </c>
      <c r="B10" s="18">
        <v>9</v>
      </c>
      <c r="C10" s="18" t="s">
        <v>71</v>
      </c>
      <c r="D10" s="18">
        <v>8</v>
      </c>
      <c r="E10" s="18" t="s">
        <v>71</v>
      </c>
      <c r="F10" s="18">
        <v>5</v>
      </c>
      <c r="G10" s="18">
        <v>7</v>
      </c>
      <c r="H10" s="18" t="s">
        <v>71</v>
      </c>
      <c r="I10" s="18">
        <v>6</v>
      </c>
      <c r="J10" s="18" t="s">
        <v>71</v>
      </c>
      <c r="K10" s="18">
        <v>6</v>
      </c>
      <c r="L10" s="18">
        <v>8</v>
      </c>
      <c r="M10" s="18" t="s">
        <v>71</v>
      </c>
      <c r="N10" s="18"/>
      <c r="O10" s="18"/>
      <c r="P10" s="18">
        <v>11</v>
      </c>
      <c r="Q10" s="18">
        <v>10</v>
      </c>
      <c r="R10" s="18"/>
      <c r="S10" s="18"/>
      <c r="T10" s="18"/>
      <c r="U10" s="18"/>
      <c r="V10" s="18"/>
      <c r="W10" s="18"/>
      <c r="X10" s="18"/>
      <c r="Y10" s="18"/>
      <c r="Z10" s="2"/>
      <c r="AA10" s="2"/>
      <c r="AB10" s="2"/>
      <c r="AC10" s="2"/>
      <c r="AD10" s="7"/>
      <c r="AE10" s="7"/>
    </row>
    <row r="11" spans="1:31" ht="12.75">
      <c r="A11" s="31">
        <v>4</v>
      </c>
      <c r="B11" s="18">
        <v>9</v>
      </c>
      <c r="C11" s="18">
        <v>9</v>
      </c>
      <c r="D11" s="18">
        <v>6</v>
      </c>
      <c r="E11" s="18">
        <v>9</v>
      </c>
      <c r="F11" s="18">
        <v>7</v>
      </c>
      <c r="G11" s="18">
        <v>7</v>
      </c>
      <c r="H11" s="18">
        <v>6</v>
      </c>
      <c r="I11" s="18">
        <v>8</v>
      </c>
      <c r="J11" s="18">
        <v>5</v>
      </c>
      <c r="K11" s="18" t="s">
        <v>71</v>
      </c>
      <c r="L11" s="18" t="s">
        <v>71</v>
      </c>
      <c r="M11" s="18" t="s">
        <v>71</v>
      </c>
      <c r="N11" s="18"/>
      <c r="O11" s="18"/>
      <c r="P11" s="18">
        <v>15</v>
      </c>
      <c r="Q11" s="18">
        <v>10</v>
      </c>
      <c r="R11" s="18"/>
      <c r="S11" s="18"/>
      <c r="T11" s="18"/>
      <c r="U11" s="18"/>
      <c r="V11" s="18"/>
      <c r="W11" s="18"/>
      <c r="X11" s="18"/>
      <c r="Y11" s="18"/>
      <c r="Z11" s="2"/>
      <c r="AA11" s="2"/>
      <c r="AB11" s="2"/>
      <c r="AC11" s="2"/>
      <c r="AD11" s="7"/>
      <c r="AE11" s="7"/>
    </row>
    <row r="12" spans="1:31" ht="12.75">
      <c r="A12" s="31">
        <v>5</v>
      </c>
      <c r="B12" s="18">
        <v>10</v>
      </c>
      <c r="C12" s="18">
        <v>10</v>
      </c>
      <c r="D12" s="18">
        <v>8</v>
      </c>
      <c r="E12" s="18">
        <v>9</v>
      </c>
      <c r="F12" s="18">
        <v>8</v>
      </c>
      <c r="G12" s="18" t="s">
        <v>71</v>
      </c>
      <c r="H12" s="18">
        <v>9</v>
      </c>
      <c r="I12" s="18">
        <v>5</v>
      </c>
      <c r="J12" s="18">
        <v>5</v>
      </c>
      <c r="K12" s="18">
        <v>5</v>
      </c>
      <c r="L12" s="18">
        <v>7</v>
      </c>
      <c r="M12" s="18">
        <v>8</v>
      </c>
      <c r="N12" s="18"/>
      <c r="O12" s="18"/>
      <c r="P12" s="18">
        <v>8</v>
      </c>
      <c r="Q12" s="18"/>
      <c r="R12" s="18"/>
      <c r="S12" s="18"/>
      <c r="T12" s="18"/>
      <c r="U12" s="18"/>
      <c r="V12" s="18"/>
      <c r="W12" s="18"/>
      <c r="X12" s="18"/>
      <c r="Y12" s="18"/>
      <c r="Z12" s="2"/>
      <c r="AA12" s="2"/>
      <c r="AB12" s="2"/>
      <c r="AC12" s="2"/>
      <c r="AD12" s="7"/>
      <c r="AE12" s="7"/>
    </row>
    <row r="13" spans="1:31" ht="12.75">
      <c r="A13" s="31">
        <v>6</v>
      </c>
      <c r="B13" s="18">
        <v>23</v>
      </c>
      <c r="C13" s="18">
        <v>8</v>
      </c>
      <c r="D13" s="18">
        <v>6</v>
      </c>
      <c r="E13" s="18">
        <v>7</v>
      </c>
      <c r="F13" s="18">
        <v>5</v>
      </c>
      <c r="G13" s="18">
        <v>6</v>
      </c>
      <c r="H13" s="18">
        <v>7</v>
      </c>
      <c r="I13" s="18">
        <v>5</v>
      </c>
      <c r="J13" s="18">
        <v>12</v>
      </c>
      <c r="K13" s="18">
        <v>6</v>
      </c>
      <c r="L13" s="18"/>
      <c r="M13" s="18" t="s">
        <v>71</v>
      </c>
      <c r="N13" s="18"/>
      <c r="O13" s="18"/>
      <c r="P13" s="18">
        <v>19</v>
      </c>
      <c r="Q13" s="18">
        <v>14</v>
      </c>
      <c r="R13" s="18"/>
      <c r="S13" s="18"/>
      <c r="T13" s="18"/>
      <c r="U13" s="18"/>
      <c r="V13" s="18"/>
      <c r="W13" s="18"/>
      <c r="X13" s="18"/>
      <c r="Y13" s="18"/>
      <c r="Z13" s="2"/>
      <c r="AA13" s="2"/>
      <c r="AB13" s="2"/>
      <c r="AC13" s="2"/>
      <c r="AD13" s="7"/>
      <c r="AE13" s="7"/>
    </row>
    <row r="14" spans="1:31" ht="12.75">
      <c r="A14" s="31">
        <v>7</v>
      </c>
      <c r="B14" s="18">
        <v>10</v>
      </c>
      <c r="C14" s="18">
        <v>8</v>
      </c>
      <c r="D14" s="18">
        <v>10</v>
      </c>
      <c r="E14" s="18">
        <v>8</v>
      </c>
      <c r="F14" s="18">
        <v>9</v>
      </c>
      <c r="G14" s="18">
        <v>8</v>
      </c>
      <c r="H14" s="18">
        <v>5</v>
      </c>
      <c r="I14" s="18">
        <v>10</v>
      </c>
      <c r="J14" s="18" t="s">
        <v>71</v>
      </c>
      <c r="K14" s="18">
        <v>7</v>
      </c>
      <c r="L14" s="18"/>
      <c r="M14" s="18" t="s">
        <v>71</v>
      </c>
      <c r="N14" s="18">
        <v>21</v>
      </c>
      <c r="O14" s="18">
        <v>16</v>
      </c>
      <c r="P14" s="18">
        <v>5</v>
      </c>
      <c r="Q14" s="18">
        <v>5</v>
      </c>
      <c r="R14" s="18"/>
      <c r="S14" s="18"/>
      <c r="T14" s="18"/>
      <c r="U14" s="18"/>
      <c r="V14" s="18"/>
      <c r="W14" s="18"/>
      <c r="X14" s="18"/>
      <c r="Y14" s="18"/>
      <c r="Z14" s="2"/>
      <c r="AA14" s="2"/>
      <c r="AB14" s="2"/>
      <c r="AC14" s="2"/>
      <c r="AD14" s="7"/>
      <c r="AE14" s="7"/>
    </row>
    <row r="15" spans="1:31" ht="12.75">
      <c r="A15" s="31">
        <v>8</v>
      </c>
      <c r="B15" s="18">
        <v>8</v>
      </c>
      <c r="C15" s="18">
        <v>7</v>
      </c>
      <c r="D15" s="18" t="s">
        <v>71</v>
      </c>
      <c r="E15" s="18">
        <v>9</v>
      </c>
      <c r="F15" s="18">
        <v>6</v>
      </c>
      <c r="G15" s="18">
        <v>8</v>
      </c>
      <c r="H15" s="18" t="s">
        <v>71</v>
      </c>
      <c r="I15" s="18">
        <v>7</v>
      </c>
      <c r="J15" s="18">
        <v>5</v>
      </c>
      <c r="K15" s="18">
        <v>8</v>
      </c>
      <c r="L15" s="18"/>
      <c r="M15" s="18" t="s">
        <v>71</v>
      </c>
      <c r="N15" s="18"/>
      <c r="O15" s="18">
        <v>8</v>
      </c>
      <c r="P15" s="18">
        <v>12</v>
      </c>
      <c r="Q15" s="18">
        <v>4</v>
      </c>
      <c r="R15" s="18"/>
      <c r="S15" s="18"/>
      <c r="T15" s="18"/>
      <c r="U15" s="18"/>
      <c r="V15" s="18"/>
      <c r="W15" s="18"/>
      <c r="X15" s="18"/>
      <c r="Y15" s="18"/>
      <c r="Z15" s="2"/>
      <c r="AA15" s="2" t="s">
        <v>46</v>
      </c>
      <c r="AB15" s="2"/>
      <c r="AC15" s="2"/>
      <c r="AD15" s="7"/>
      <c r="AE15" s="7"/>
    </row>
    <row r="16" spans="1:31" ht="12.75">
      <c r="A16" s="31">
        <v>9</v>
      </c>
      <c r="B16" s="18">
        <v>5</v>
      </c>
      <c r="C16" s="18">
        <v>8</v>
      </c>
      <c r="D16" s="18">
        <v>11</v>
      </c>
      <c r="E16" s="18">
        <v>8</v>
      </c>
      <c r="F16" s="18">
        <v>5</v>
      </c>
      <c r="G16" s="18">
        <v>9</v>
      </c>
      <c r="H16" s="18">
        <v>9</v>
      </c>
      <c r="I16" s="18">
        <v>5</v>
      </c>
      <c r="J16" s="18">
        <v>12</v>
      </c>
      <c r="K16" s="18">
        <v>11</v>
      </c>
      <c r="L16" s="18" t="s">
        <v>238</v>
      </c>
      <c r="M16" s="18" t="s">
        <v>238</v>
      </c>
      <c r="N16" s="18"/>
      <c r="O16" s="18">
        <v>10</v>
      </c>
      <c r="P16" s="18" t="s">
        <v>120</v>
      </c>
      <c r="Q16" s="18">
        <v>4</v>
      </c>
      <c r="R16" s="18"/>
      <c r="S16" s="18"/>
      <c r="T16" s="18"/>
      <c r="U16" s="18"/>
      <c r="V16" s="18"/>
      <c r="W16" s="18"/>
      <c r="X16" s="18"/>
      <c r="Y16" s="18"/>
      <c r="Z16" s="2"/>
      <c r="AA16" s="2" t="s">
        <v>47</v>
      </c>
      <c r="AB16" s="2"/>
      <c r="AC16" s="2"/>
      <c r="AD16" s="7"/>
      <c r="AE16" s="7"/>
    </row>
    <row r="17" spans="1:31" ht="12.75">
      <c r="A17" s="31">
        <v>10</v>
      </c>
      <c r="B17" s="18">
        <v>6</v>
      </c>
      <c r="C17" s="18">
        <v>7</v>
      </c>
      <c r="D17" s="18" t="s">
        <v>78</v>
      </c>
      <c r="E17" s="18">
        <v>11</v>
      </c>
      <c r="F17" s="18" t="s">
        <v>71</v>
      </c>
      <c r="G17" s="18">
        <v>9</v>
      </c>
      <c r="H17" s="18">
        <v>7</v>
      </c>
      <c r="I17" s="18">
        <v>12</v>
      </c>
      <c r="J17" s="18">
        <v>10</v>
      </c>
      <c r="K17" s="18">
        <v>9</v>
      </c>
      <c r="L17" s="18" t="s">
        <v>238</v>
      </c>
      <c r="M17" s="18" t="s">
        <v>238</v>
      </c>
      <c r="N17" s="18">
        <v>11</v>
      </c>
      <c r="O17" s="18">
        <v>14</v>
      </c>
      <c r="P17" s="18">
        <v>13</v>
      </c>
      <c r="Q17" s="18">
        <v>4</v>
      </c>
      <c r="R17" s="18"/>
      <c r="S17" s="18"/>
      <c r="T17" s="18"/>
      <c r="U17" s="18"/>
      <c r="V17" s="18"/>
      <c r="W17" s="18"/>
      <c r="X17" s="18"/>
      <c r="Y17" s="18"/>
      <c r="Z17" s="2"/>
      <c r="AA17" s="2" t="s">
        <v>48</v>
      </c>
      <c r="AB17" s="2"/>
      <c r="AC17" s="2"/>
      <c r="AD17" s="7"/>
      <c r="AE17" s="7"/>
    </row>
    <row r="18" spans="1:31" ht="12.75">
      <c r="A18" s="31">
        <v>11</v>
      </c>
      <c r="B18" s="18">
        <v>6</v>
      </c>
      <c r="C18" s="18">
        <v>5</v>
      </c>
      <c r="D18" s="18">
        <v>10</v>
      </c>
      <c r="E18" s="18">
        <v>7</v>
      </c>
      <c r="F18" s="18" t="s">
        <v>71</v>
      </c>
      <c r="G18" s="18">
        <v>7</v>
      </c>
      <c r="H18" s="18">
        <v>5</v>
      </c>
      <c r="I18" s="18">
        <v>8</v>
      </c>
      <c r="J18" s="18">
        <v>6</v>
      </c>
      <c r="K18" s="18">
        <v>6</v>
      </c>
      <c r="L18" s="18" t="s">
        <v>238</v>
      </c>
      <c r="M18" s="18" t="s">
        <v>238</v>
      </c>
      <c r="N18" s="18">
        <v>11</v>
      </c>
      <c r="O18" s="18">
        <v>14</v>
      </c>
      <c r="P18" s="18">
        <v>4</v>
      </c>
      <c r="Q18" s="18">
        <v>6</v>
      </c>
      <c r="R18" s="18"/>
      <c r="S18" s="18"/>
      <c r="T18" s="18"/>
      <c r="U18" s="18"/>
      <c r="V18" s="18"/>
      <c r="W18" s="18"/>
      <c r="X18" s="18"/>
      <c r="Y18" s="18"/>
      <c r="Z18" s="2"/>
      <c r="AA18" s="2"/>
      <c r="AB18" s="2"/>
      <c r="AC18" s="2"/>
      <c r="AD18" s="7"/>
      <c r="AE18" s="7"/>
    </row>
    <row r="19" spans="1:31" ht="12.75">
      <c r="A19" s="31">
        <v>12</v>
      </c>
      <c r="B19" s="18" t="s">
        <v>71</v>
      </c>
      <c r="C19" s="18" t="s">
        <v>71</v>
      </c>
      <c r="D19" s="18">
        <v>7</v>
      </c>
      <c r="E19" s="18" t="s">
        <v>71</v>
      </c>
      <c r="F19" s="18">
        <v>9</v>
      </c>
      <c r="G19" s="18">
        <v>5</v>
      </c>
      <c r="H19" s="18">
        <v>8</v>
      </c>
      <c r="I19" s="18">
        <v>8</v>
      </c>
      <c r="J19" s="18">
        <v>8</v>
      </c>
      <c r="K19" s="18">
        <v>9</v>
      </c>
      <c r="L19" s="18"/>
      <c r="M19" s="18"/>
      <c r="N19" s="18">
        <v>14</v>
      </c>
      <c r="O19" s="18">
        <v>23</v>
      </c>
      <c r="P19" s="18">
        <v>5</v>
      </c>
      <c r="Q19" s="18">
        <v>5</v>
      </c>
      <c r="R19" s="18"/>
      <c r="S19" s="18"/>
      <c r="T19" s="18"/>
      <c r="U19" s="18"/>
      <c r="V19" s="18"/>
      <c r="W19" s="18"/>
      <c r="X19" s="18"/>
      <c r="Y19" s="18"/>
      <c r="Z19" s="2"/>
      <c r="AA19" s="2"/>
      <c r="AB19" s="2"/>
      <c r="AC19" s="2"/>
      <c r="AD19" s="7"/>
      <c r="AE19" s="7"/>
    </row>
    <row r="20" spans="1:31" ht="12.75">
      <c r="A20" s="31">
        <v>13</v>
      </c>
      <c r="B20" s="18">
        <v>5</v>
      </c>
      <c r="C20" s="18">
        <v>5</v>
      </c>
      <c r="D20" s="18" t="s">
        <v>71</v>
      </c>
      <c r="E20" s="18">
        <v>7</v>
      </c>
      <c r="F20" s="18">
        <v>7</v>
      </c>
      <c r="G20" s="18">
        <v>9</v>
      </c>
      <c r="H20" s="18">
        <v>8</v>
      </c>
      <c r="I20" s="18">
        <v>5</v>
      </c>
      <c r="J20" s="18">
        <v>7</v>
      </c>
      <c r="K20" s="18">
        <v>5</v>
      </c>
      <c r="L20" s="18"/>
      <c r="M20" s="18"/>
      <c r="N20" s="18">
        <v>7</v>
      </c>
      <c r="O20" s="18">
        <v>7</v>
      </c>
      <c r="P20" s="18">
        <v>4</v>
      </c>
      <c r="Q20" s="18">
        <v>6</v>
      </c>
      <c r="R20" s="18"/>
      <c r="S20" s="18"/>
      <c r="T20" s="18"/>
      <c r="U20" s="18"/>
      <c r="V20" s="18"/>
      <c r="W20" s="18"/>
      <c r="X20" s="18"/>
      <c r="Y20" s="18"/>
      <c r="Z20" s="2"/>
      <c r="AA20" s="2"/>
      <c r="AB20" s="2"/>
      <c r="AC20" s="2"/>
      <c r="AD20" s="7"/>
      <c r="AE20" s="7"/>
    </row>
    <row r="21" spans="1:31" ht="12.75">
      <c r="A21" s="31">
        <v>14</v>
      </c>
      <c r="B21" s="18">
        <v>6</v>
      </c>
      <c r="C21" s="18" t="s">
        <v>71</v>
      </c>
      <c r="D21" s="18">
        <v>8</v>
      </c>
      <c r="E21" s="18">
        <v>8</v>
      </c>
      <c r="F21" s="18">
        <v>5</v>
      </c>
      <c r="G21" s="18">
        <v>6</v>
      </c>
      <c r="H21" s="18">
        <v>5</v>
      </c>
      <c r="I21" s="18">
        <v>23</v>
      </c>
      <c r="J21" s="18">
        <v>17</v>
      </c>
      <c r="K21" s="18">
        <v>13</v>
      </c>
      <c r="L21" s="18"/>
      <c r="M21" s="18"/>
      <c r="N21" s="18">
        <v>8</v>
      </c>
      <c r="O21" s="18">
        <v>5</v>
      </c>
      <c r="P21" s="18">
        <v>11</v>
      </c>
      <c r="Q21" s="18">
        <v>16</v>
      </c>
      <c r="R21" s="18"/>
      <c r="S21" s="18"/>
      <c r="T21" s="18"/>
      <c r="U21" s="18"/>
      <c r="V21" s="18"/>
      <c r="W21" s="18"/>
      <c r="X21" s="18"/>
      <c r="Y21" s="18"/>
      <c r="Z21" s="2"/>
      <c r="AA21" s="2"/>
      <c r="AB21" s="2"/>
      <c r="AC21" s="2"/>
      <c r="AD21" s="7"/>
      <c r="AE21" s="7"/>
    </row>
    <row r="22" spans="1:31" ht="12.75">
      <c r="A22" s="31">
        <v>15</v>
      </c>
      <c r="B22" s="18">
        <v>7</v>
      </c>
      <c r="C22" s="18" t="s">
        <v>71</v>
      </c>
      <c r="D22" s="18">
        <v>9</v>
      </c>
      <c r="E22" s="18">
        <v>13</v>
      </c>
      <c r="F22" s="18">
        <v>7</v>
      </c>
      <c r="G22" s="18">
        <v>7</v>
      </c>
      <c r="H22" s="18">
        <v>6</v>
      </c>
      <c r="I22" s="18">
        <v>8</v>
      </c>
      <c r="J22" s="18">
        <v>6</v>
      </c>
      <c r="K22" s="18" t="s">
        <v>71</v>
      </c>
      <c r="L22" s="18"/>
      <c r="M22" s="18"/>
      <c r="N22" s="18">
        <v>28</v>
      </c>
      <c r="O22" s="18">
        <v>47</v>
      </c>
      <c r="P22" s="18">
        <v>14</v>
      </c>
      <c r="Q22" s="18">
        <v>16</v>
      </c>
      <c r="R22" s="18"/>
      <c r="S22" s="18"/>
      <c r="T22" s="18"/>
      <c r="U22" s="18"/>
      <c r="V22" s="18"/>
      <c r="W22" s="18"/>
      <c r="X22" s="18"/>
      <c r="Y22" s="18"/>
      <c r="Z22" s="2"/>
      <c r="AA22" s="2"/>
      <c r="AB22" s="2"/>
      <c r="AC22" s="2"/>
      <c r="AD22" s="7"/>
      <c r="AE22" s="7"/>
    </row>
    <row r="23" spans="1:31" ht="12.75">
      <c r="A23" s="31">
        <v>16</v>
      </c>
      <c r="B23" s="18" t="s">
        <v>71</v>
      </c>
      <c r="C23" s="18">
        <v>10</v>
      </c>
      <c r="D23" s="18">
        <v>12</v>
      </c>
      <c r="E23" s="18">
        <v>10</v>
      </c>
      <c r="F23" s="18">
        <v>6</v>
      </c>
      <c r="G23" s="18">
        <v>6</v>
      </c>
      <c r="H23" s="18">
        <v>8</v>
      </c>
      <c r="I23" s="18">
        <v>12</v>
      </c>
      <c r="J23" s="18" t="s">
        <v>71</v>
      </c>
      <c r="K23" s="18" t="s">
        <v>71</v>
      </c>
      <c r="L23" s="18"/>
      <c r="M23" s="18"/>
      <c r="N23" s="18">
        <v>23</v>
      </c>
      <c r="O23" s="18">
        <v>12</v>
      </c>
      <c r="P23" s="18">
        <v>16</v>
      </c>
      <c r="Q23" s="18">
        <v>12</v>
      </c>
      <c r="R23" s="18"/>
      <c r="S23" s="18"/>
      <c r="T23" s="18"/>
      <c r="U23" s="18"/>
      <c r="V23" s="18"/>
      <c r="W23" s="18"/>
      <c r="X23" s="18"/>
      <c r="Y23" s="18"/>
      <c r="Z23" s="2"/>
      <c r="AA23" s="2"/>
      <c r="AB23" s="2"/>
      <c r="AC23" s="2"/>
      <c r="AD23" s="7"/>
      <c r="AE23" s="7"/>
    </row>
    <row r="24" spans="1:31" ht="12.75">
      <c r="A24" s="31">
        <v>17</v>
      </c>
      <c r="B24" s="18">
        <v>6</v>
      </c>
      <c r="C24" s="18">
        <v>5</v>
      </c>
      <c r="D24" s="18">
        <v>9</v>
      </c>
      <c r="E24" s="18">
        <v>7</v>
      </c>
      <c r="F24" s="18">
        <v>7</v>
      </c>
      <c r="G24" s="18">
        <v>5</v>
      </c>
      <c r="H24" s="18">
        <v>5</v>
      </c>
      <c r="I24" s="18">
        <v>16</v>
      </c>
      <c r="J24" s="18" t="s">
        <v>71</v>
      </c>
      <c r="K24" s="18">
        <v>6</v>
      </c>
      <c r="L24" s="18"/>
      <c r="M24" s="18"/>
      <c r="N24" s="18">
        <v>11</v>
      </c>
      <c r="O24" s="18">
        <v>13</v>
      </c>
      <c r="P24" s="18">
        <v>13</v>
      </c>
      <c r="Q24" s="18">
        <v>10</v>
      </c>
      <c r="R24" s="18"/>
      <c r="S24" s="18"/>
      <c r="T24" s="18"/>
      <c r="U24" s="18"/>
      <c r="V24" s="18"/>
      <c r="W24" s="18"/>
      <c r="X24" s="18"/>
      <c r="Y24" s="18"/>
      <c r="Z24" s="2"/>
      <c r="AA24" s="2"/>
      <c r="AB24" s="2"/>
      <c r="AC24" s="2"/>
      <c r="AD24" s="7"/>
      <c r="AE24" s="7"/>
    </row>
    <row r="25" spans="1:31" ht="12.75">
      <c r="A25" s="31">
        <v>18</v>
      </c>
      <c r="B25" s="18" t="s">
        <v>71</v>
      </c>
      <c r="C25" s="18">
        <v>7</v>
      </c>
      <c r="D25" s="18">
        <v>8</v>
      </c>
      <c r="E25" s="18">
        <v>11</v>
      </c>
      <c r="F25" s="18">
        <v>8</v>
      </c>
      <c r="G25" s="18">
        <v>8</v>
      </c>
      <c r="H25" s="18">
        <v>14</v>
      </c>
      <c r="I25" s="18">
        <v>17</v>
      </c>
      <c r="J25" s="18" t="s">
        <v>71</v>
      </c>
      <c r="K25" s="18" t="s">
        <v>71</v>
      </c>
      <c r="L25" s="18"/>
      <c r="M25" s="18"/>
      <c r="N25" s="18">
        <v>20</v>
      </c>
      <c r="O25" s="18">
        <v>16</v>
      </c>
      <c r="P25" s="18">
        <v>20</v>
      </c>
      <c r="Q25" s="18">
        <v>7</v>
      </c>
      <c r="R25" s="18"/>
      <c r="S25" s="18"/>
      <c r="T25" s="18"/>
      <c r="U25" s="18"/>
      <c r="V25" s="18"/>
      <c r="W25" s="18"/>
      <c r="X25" s="18"/>
      <c r="Y25" s="18"/>
      <c r="Z25" s="2"/>
      <c r="AA25" s="2"/>
      <c r="AB25" s="2"/>
      <c r="AC25" s="2"/>
      <c r="AD25" s="7"/>
      <c r="AE25" s="7"/>
    </row>
    <row r="26" spans="1:31" ht="12.75">
      <c r="A26" s="31">
        <v>19</v>
      </c>
      <c r="B26" s="18">
        <v>5</v>
      </c>
      <c r="C26" s="18">
        <v>7</v>
      </c>
      <c r="D26" s="18" t="s">
        <v>71</v>
      </c>
      <c r="E26" s="18">
        <v>8</v>
      </c>
      <c r="F26" s="18">
        <v>5</v>
      </c>
      <c r="G26" s="18">
        <v>8</v>
      </c>
      <c r="H26" s="18">
        <v>15</v>
      </c>
      <c r="I26" s="18">
        <v>17</v>
      </c>
      <c r="J26" s="18" t="s">
        <v>71</v>
      </c>
      <c r="K26" s="18" t="s">
        <v>71</v>
      </c>
      <c r="L26" s="18"/>
      <c r="M26" s="18"/>
      <c r="N26" s="18">
        <v>19</v>
      </c>
      <c r="O26" s="18">
        <v>24</v>
      </c>
      <c r="P26" s="18">
        <v>16</v>
      </c>
      <c r="Q26" s="18">
        <v>15</v>
      </c>
      <c r="R26" s="18"/>
      <c r="S26" s="18"/>
      <c r="T26" s="18"/>
      <c r="U26" s="18"/>
      <c r="V26" s="18"/>
      <c r="W26" s="18"/>
      <c r="X26" s="18"/>
      <c r="Y26" s="18"/>
      <c r="Z26" s="2"/>
      <c r="AA26" s="2"/>
      <c r="AB26" s="2"/>
      <c r="AC26" s="2"/>
      <c r="AD26" s="7"/>
      <c r="AE26" s="7"/>
    </row>
    <row r="27" spans="1:31" ht="12.75">
      <c r="A27" s="31">
        <v>20</v>
      </c>
      <c r="B27" s="18" t="s">
        <v>71</v>
      </c>
      <c r="C27" s="18">
        <v>5</v>
      </c>
      <c r="D27" s="18">
        <v>5</v>
      </c>
      <c r="E27" s="18">
        <v>10</v>
      </c>
      <c r="F27" s="18">
        <v>5</v>
      </c>
      <c r="G27" s="18">
        <v>5</v>
      </c>
      <c r="H27" s="18">
        <v>12</v>
      </c>
      <c r="I27" s="18">
        <v>11</v>
      </c>
      <c r="J27" s="18" t="s">
        <v>71</v>
      </c>
      <c r="K27" s="18">
        <v>12</v>
      </c>
      <c r="L27" s="18"/>
      <c r="M27" s="18"/>
      <c r="N27" s="18">
        <v>17</v>
      </c>
      <c r="O27" s="18">
        <v>19</v>
      </c>
      <c r="P27" s="18">
        <v>21</v>
      </c>
      <c r="Q27" s="18">
        <v>17</v>
      </c>
      <c r="R27" s="18"/>
      <c r="S27" s="18"/>
      <c r="T27" s="18"/>
      <c r="U27" s="18"/>
      <c r="V27" s="18"/>
      <c r="W27" s="18"/>
      <c r="X27" s="18"/>
      <c r="Y27" s="18"/>
      <c r="Z27" s="2"/>
      <c r="AA27" s="2"/>
      <c r="AB27" s="2"/>
      <c r="AC27" s="2"/>
      <c r="AD27" s="7"/>
      <c r="AE27" s="7"/>
    </row>
    <row r="28" spans="1:31" ht="12.75">
      <c r="A28" s="31">
        <v>21</v>
      </c>
      <c r="B28" s="18">
        <v>6</v>
      </c>
      <c r="C28" s="18">
        <v>6</v>
      </c>
      <c r="D28" s="18">
        <v>6</v>
      </c>
      <c r="E28" s="18">
        <v>5</v>
      </c>
      <c r="F28" s="18">
        <v>6</v>
      </c>
      <c r="G28" s="18">
        <v>6</v>
      </c>
      <c r="H28" s="18">
        <v>17</v>
      </c>
      <c r="I28" s="18">
        <v>14</v>
      </c>
      <c r="J28" s="18" t="s">
        <v>71</v>
      </c>
      <c r="K28" s="18">
        <v>11</v>
      </c>
      <c r="L28" s="18"/>
      <c r="M28" s="18"/>
      <c r="N28" s="18">
        <v>21</v>
      </c>
      <c r="O28" s="18">
        <v>17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"/>
      <c r="AA28" s="2"/>
      <c r="AB28" s="2"/>
      <c r="AC28" s="2"/>
      <c r="AD28" s="7"/>
      <c r="AE28" s="7"/>
    </row>
    <row r="29" spans="1:31" ht="12.75">
      <c r="A29" s="31">
        <v>22</v>
      </c>
      <c r="B29" s="18">
        <v>6</v>
      </c>
      <c r="C29" s="18">
        <v>10</v>
      </c>
      <c r="D29" s="18" t="s">
        <v>71</v>
      </c>
      <c r="E29" s="18" t="s">
        <v>71</v>
      </c>
      <c r="F29" s="18">
        <v>11</v>
      </c>
      <c r="G29" s="18">
        <v>4</v>
      </c>
      <c r="H29" s="18">
        <v>13</v>
      </c>
      <c r="I29" s="18">
        <v>8</v>
      </c>
      <c r="J29" s="18">
        <v>7</v>
      </c>
      <c r="K29" s="18">
        <v>8</v>
      </c>
      <c r="L29" s="18"/>
      <c r="M29" s="18"/>
      <c r="N29" s="18">
        <v>23</v>
      </c>
      <c r="O29" s="18">
        <v>22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"/>
      <c r="AA29" s="2"/>
      <c r="AB29" s="2"/>
      <c r="AC29" s="2"/>
      <c r="AD29" s="7"/>
      <c r="AE29" s="7"/>
    </row>
    <row r="30" spans="1:31" ht="12.75">
      <c r="A30" s="31">
        <v>23</v>
      </c>
      <c r="B30" s="18">
        <v>5</v>
      </c>
      <c r="C30" s="18" t="s">
        <v>71</v>
      </c>
      <c r="D30" s="18" t="s">
        <v>71</v>
      </c>
      <c r="E30" s="18">
        <v>5</v>
      </c>
      <c r="F30" s="18">
        <v>6</v>
      </c>
      <c r="G30" s="18">
        <v>4</v>
      </c>
      <c r="H30" s="18">
        <v>14</v>
      </c>
      <c r="I30" s="18">
        <v>11</v>
      </c>
      <c r="J30" s="18">
        <v>11</v>
      </c>
      <c r="K30" s="18">
        <v>9</v>
      </c>
      <c r="L30" s="18"/>
      <c r="M30" s="18"/>
      <c r="N30" s="18">
        <v>23</v>
      </c>
      <c r="O30" s="18">
        <v>22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"/>
      <c r="AA30" s="2"/>
      <c r="AB30" s="2"/>
      <c r="AC30" s="2"/>
      <c r="AD30" s="7"/>
      <c r="AE30" s="7"/>
    </row>
    <row r="31" spans="1:31" ht="12.75">
      <c r="A31" s="31">
        <v>24</v>
      </c>
      <c r="B31" s="18">
        <v>6</v>
      </c>
      <c r="C31" s="18">
        <v>6</v>
      </c>
      <c r="D31" s="18">
        <v>7</v>
      </c>
      <c r="E31" s="18">
        <v>9</v>
      </c>
      <c r="F31" s="18" t="s">
        <v>120</v>
      </c>
      <c r="G31" s="18">
        <v>4</v>
      </c>
      <c r="H31" s="18">
        <v>8</v>
      </c>
      <c r="I31" s="18">
        <v>7</v>
      </c>
      <c r="J31" s="18">
        <v>11</v>
      </c>
      <c r="K31" s="18" t="s">
        <v>71</v>
      </c>
      <c r="L31" s="18"/>
      <c r="M31" s="18"/>
      <c r="N31" s="18">
        <v>24</v>
      </c>
      <c r="O31" s="18">
        <v>22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"/>
      <c r="AA31" s="2"/>
      <c r="AB31" s="2"/>
      <c r="AC31" s="2"/>
      <c r="AD31" s="7"/>
      <c r="AE31" s="7"/>
    </row>
    <row r="32" spans="1:31" ht="12.75">
      <c r="A32" s="31">
        <v>25</v>
      </c>
      <c r="B32" s="18">
        <v>6</v>
      </c>
      <c r="C32" s="18">
        <v>6</v>
      </c>
      <c r="D32" s="18">
        <v>12</v>
      </c>
      <c r="E32" s="18">
        <v>6</v>
      </c>
      <c r="F32" s="18" t="s">
        <v>120</v>
      </c>
      <c r="G32" s="18">
        <v>11</v>
      </c>
      <c r="H32" s="18">
        <v>7</v>
      </c>
      <c r="I32" s="18">
        <v>26</v>
      </c>
      <c r="J32" s="18" t="s">
        <v>71</v>
      </c>
      <c r="K32" s="18">
        <v>7</v>
      </c>
      <c r="L32" s="18"/>
      <c r="M32" s="18"/>
      <c r="N32" s="18">
        <v>17</v>
      </c>
      <c r="O32" s="18">
        <v>20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"/>
      <c r="AA32" s="2"/>
      <c r="AB32" s="2"/>
      <c r="AC32" s="2"/>
      <c r="AD32" s="7"/>
      <c r="AE32" s="7"/>
    </row>
    <row r="33" spans="1:31" ht="12.75">
      <c r="A33" s="31">
        <v>26</v>
      </c>
      <c r="B33" s="18" t="s">
        <v>71</v>
      </c>
      <c r="C33" s="18">
        <v>7</v>
      </c>
      <c r="D33" s="18" t="s">
        <v>71</v>
      </c>
      <c r="E33" s="18">
        <v>9</v>
      </c>
      <c r="F33" s="18" t="s">
        <v>120</v>
      </c>
      <c r="G33" s="18">
        <v>4</v>
      </c>
      <c r="H33" s="18">
        <v>6</v>
      </c>
      <c r="I33" s="18" t="s">
        <v>71</v>
      </c>
      <c r="J33" s="18">
        <v>7</v>
      </c>
      <c r="K33" s="18" t="s">
        <v>71</v>
      </c>
      <c r="L33" s="18"/>
      <c r="M33" s="18"/>
      <c r="N33" s="18">
        <v>21</v>
      </c>
      <c r="O33" s="18">
        <v>18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"/>
      <c r="AA33" s="2"/>
      <c r="AB33" s="2"/>
      <c r="AC33" s="2"/>
      <c r="AD33" s="7"/>
      <c r="AE33" s="7"/>
    </row>
    <row r="34" spans="1:31" ht="12.75">
      <c r="A34" s="31">
        <v>27</v>
      </c>
      <c r="B34" s="18">
        <v>7</v>
      </c>
      <c r="C34" s="18">
        <v>8</v>
      </c>
      <c r="D34" s="18">
        <v>8</v>
      </c>
      <c r="E34" s="18">
        <v>14</v>
      </c>
      <c r="F34" s="18">
        <v>10</v>
      </c>
      <c r="G34" s="18">
        <v>5</v>
      </c>
      <c r="H34" s="18">
        <v>8</v>
      </c>
      <c r="I34" s="18">
        <v>12</v>
      </c>
      <c r="J34" s="18">
        <v>6</v>
      </c>
      <c r="K34" s="18">
        <v>5</v>
      </c>
      <c r="L34" s="18"/>
      <c r="M34" s="18"/>
      <c r="N34" s="18">
        <v>21</v>
      </c>
      <c r="O34" s="18">
        <v>13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"/>
      <c r="AA34" s="2"/>
      <c r="AB34" s="2"/>
      <c r="AC34" s="2"/>
      <c r="AD34" s="7"/>
      <c r="AE34" s="7"/>
    </row>
    <row r="35" spans="1:31" ht="12.75">
      <c r="A35" s="31">
        <v>28</v>
      </c>
      <c r="B35" s="18">
        <v>9</v>
      </c>
      <c r="C35" s="18">
        <v>7</v>
      </c>
      <c r="D35" s="18">
        <v>10</v>
      </c>
      <c r="E35" s="18">
        <v>10</v>
      </c>
      <c r="F35" s="18">
        <v>9</v>
      </c>
      <c r="G35" s="18">
        <v>6</v>
      </c>
      <c r="H35" s="18">
        <v>8</v>
      </c>
      <c r="I35" s="18">
        <v>9</v>
      </c>
      <c r="J35" s="18" t="s">
        <v>71</v>
      </c>
      <c r="K35" s="18">
        <v>10</v>
      </c>
      <c r="L35" s="18"/>
      <c r="M35" s="18"/>
      <c r="N35" s="18">
        <v>12</v>
      </c>
      <c r="O35" s="18">
        <v>23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"/>
      <c r="AA35" s="2"/>
      <c r="AB35" s="2"/>
      <c r="AC35" s="2"/>
      <c r="AD35" s="7"/>
      <c r="AE35" s="7"/>
    </row>
    <row r="36" spans="1:31" ht="12.75">
      <c r="A36" s="31">
        <v>29</v>
      </c>
      <c r="B36" s="18">
        <v>8</v>
      </c>
      <c r="C36" s="18">
        <v>10</v>
      </c>
      <c r="D36" s="18"/>
      <c r="E36" s="18"/>
      <c r="F36" s="18">
        <v>5</v>
      </c>
      <c r="G36" s="18">
        <v>10</v>
      </c>
      <c r="H36" s="18" t="s">
        <v>71</v>
      </c>
      <c r="I36" s="18" t="s">
        <v>71</v>
      </c>
      <c r="J36" s="18" t="s">
        <v>71</v>
      </c>
      <c r="K36" s="18">
        <v>13</v>
      </c>
      <c r="L36" s="18"/>
      <c r="M36" s="18"/>
      <c r="N36" s="18">
        <v>12</v>
      </c>
      <c r="O36" s="18">
        <v>18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2"/>
      <c r="AA36" s="2"/>
      <c r="AB36" s="2"/>
      <c r="AC36" s="2"/>
      <c r="AD36" s="7"/>
      <c r="AE36" s="7"/>
    </row>
    <row r="37" spans="1:31" ht="12.75">
      <c r="A37" s="31">
        <v>30</v>
      </c>
      <c r="B37" s="18">
        <v>9</v>
      </c>
      <c r="C37" s="18">
        <v>16</v>
      </c>
      <c r="D37" s="18"/>
      <c r="E37" s="18"/>
      <c r="F37" s="18">
        <v>6</v>
      </c>
      <c r="G37" s="18">
        <v>8</v>
      </c>
      <c r="H37" s="18">
        <v>9</v>
      </c>
      <c r="I37" s="18">
        <v>9</v>
      </c>
      <c r="J37" s="18">
        <v>5</v>
      </c>
      <c r="K37" s="18">
        <v>10</v>
      </c>
      <c r="L37" s="18"/>
      <c r="M37" s="18"/>
      <c r="N37" s="18">
        <v>27</v>
      </c>
      <c r="O37" s="18">
        <v>8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"/>
      <c r="AA37" s="2"/>
      <c r="AB37" s="2"/>
      <c r="AC37" s="2"/>
      <c r="AD37" s="7"/>
      <c r="AE37" s="7"/>
    </row>
    <row r="38" spans="1:31" ht="12.75">
      <c r="A38" s="31">
        <v>31</v>
      </c>
      <c r="B38" s="18">
        <v>7</v>
      </c>
      <c r="C38" s="18">
        <v>8</v>
      </c>
      <c r="D38" s="18"/>
      <c r="E38" s="18"/>
      <c r="F38" s="18">
        <v>11</v>
      </c>
      <c r="G38" s="18" t="s">
        <v>71</v>
      </c>
      <c r="H38" s="18"/>
      <c r="I38" s="18"/>
      <c r="J38" s="18">
        <v>9</v>
      </c>
      <c r="K38" s="18" t="s">
        <v>71</v>
      </c>
      <c r="L38" s="18"/>
      <c r="M38" s="18"/>
      <c r="N38" s="18">
        <v>15</v>
      </c>
      <c r="O38" s="18">
        <v>20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"/>
      <c r="AA38" s="2"/>
      <c r="AB38" s="2"/>
      <c r="AC38" s="2"/>
      <c r="AD38" s="7"/>
      <c r="AE38" s="7"/>
    </row>
    <row r="39" spans="1:30" ht="12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35"/>
      <c r="AA39" s="35"/>
      <c r="AB39" s="35"/>
      <c r="AC39" s="35"/>
      <c r="AD39" s="35"/>
    </row>
    <row r="40" spans="1:30" ht="12.75">
      <c r="A40" s="31" t="s">
        <v>16</v>
      </c>
      <c r="B40" s="36">
        <f aca="true" t="shared" si="3" ref="B40:Y40">COUNTIF(B8:B38,"&gt;42")</f>
        <v>0</v>
      </c>
      <c r="C40" s="36">
        <f t="shared" si="3"/>
        <v>0</v>
      </c>
      <c r="D40" s="36">
        <f t="shared" si="3"/>
        <v>0</v>
      </c>
      <c r="E40" s="36">
        <f t="shared" si="3"/>
        <v>0</v>
      </c>
      <c r="F40" s="36">
        <f t="shared" si="3"/>
        <v>0</v>
      </c>
      <c r="G40" s="36">
        <f t="shared" si="3"/>
        <v>0</v>
      </c>
      <c r="H40" s="36">
        <f t="shared" si="3"/>
        <v>0</v>
      </c>
      <c r="I40" s="36">
        <f t="shared" si="3"/>
        <v>0</v>
      </c>
      <c r="J40" s="36">
        <f t="shared" si="3"/>
        <v>0</v>
      </c>
      <c r="K40" s="36">
        <f t="shared" si="3"/>
        <v>0</v>
      </c>
      <c r="L40" s="36">
        <f t="shared" si="3"/>
        <v>0</v>
      </c>
      <c r="M40" s="36">
        <f t="shared" si="3"/>
        <v>0</v>
      </c>
      <c r="N40" s="36">
        <f t="shared" si="3"/>
        <v>0</v>
      </c>
      <c r="O40" s="36">
        <f t="shared" si="3"/>
        <v>1</v>
      </c>
      <c r="P40" s="36">
        <f t="shared" si="3"/>
        <v>0</v>
      </c>
      <c r="Q40" s="36">
        <f t="shared" si="3"/>
        <v>0</v>
      </c>
      <c r="R40" s="36">
        <f t="shared" si="3"/>
        <v>0</v>
      </c>
      <c r="S40" s="36">
        <f t="shared" si="3"/>
        <v>0</v>
      </c>
      <c r="T40" s="36">
        <f t="shared" si="3"/>
        <v>0</v>
      </c>
      <c r="U40" s="36">
        <f t="shared" si="3"/>
        <v>0</v>
      </c>
      <c r="V40" s="36">
        <f t="shared" si="3"/>
        <v>0</v>
      </c>
      <c r="W40" s="36">
        <f t="shared" si="3"/>
        <v>0</v>
      </c>
      <c r="X40" s="36">
        <f t="shared" si="3"/>
        <v>0</v>
      </c>
      <c r="Y40" s="36">
        <f t="shared" si="3"/>
        <v>0</v>
      </c>
      <c r="Z40" s="35"/>
      <c r="AA40" s="35"/>
      <c r="AB40" s="35"/>
      <c r="AC40" s="35"/>
      <c r="AD40" s="35"/>
    </row>
    <row r="41" spans="1:27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31</v>
      </c>
      <c r="C41" s="12">
        <f aca="true" t="shared" si="4" ref="C41:Y41">COUNTA(C8:C38)-COUNTIF(C8:C38,"x")-COUNTIF(C8:C38,"DF")-COUNTIF(C8:C38,"AE")-COUNTIF(C8:C38,"AQ")-COUNTIF(C8:C38,"FF")-COUNTIF(C8:C38,"PP")-COUNTIF(C8:C38,"PO")-COUNTIF(C8:C38,"O")</f>
        <v>31</v>
      </c>
      <c r="D41" s="12">
        <f t="shared" si="4"/>
        <v>27</v>
      </c>
      <c r="E41" s="12">
        <f t="shared" si="4"/>
        <v>28</v>
      </c>
      <c r="F41" s="12">
        <f t="shared" si="4"/>
        <v>31</v>
      </c>
      <c r="G41" s="12">
        <f t="shared" si="4"/>
        <v>31</v>
      </c>
      <c r="H41" s="12">
        <f t="shared" si="4"/>
        <v>30</v>
      </c>
      <c r="I41" s="12">
        <f t="shared" si="4"/>
        <v>30</v>
      </c>
      <c r="J41" s="12">
        <f t="shared" si="4"/>
        <v>31</v>
      </c>
      <c r="K41" s="12">
        <f t="shared" si="4"/>
        <v>31</v>
      </c>
      <c r="L41" s="12">
        <f t="shared" si="4"/>
        <v>5</v>
      </c>
      <c r="M41" s="12">
        <f t="shared" si="4"/>
        <v>8</v>
      </c>
      <c r="N41" s="12">
        <f t="shared" si="4"/>
        <v>23</v>
      </c>
      <c r="O41" s="12">
        <f t="shared" si="4"/>
        <v>25</v>
      </c>
      <c r="P41" s="12">
        <f t="shared" si="4"/>
        <v>20</v>
      </c>
      <c r="Q41" s="12">
        <f t="shared" si="4"/>
        <v>19</v>
      </c>
      <c r="R41" s="12">
        <f t="shared" si="4"/>
        <v>0</v>
      </c>
      <c r="S41" s="12">
        <f t="shared" si="4"/>
        <v>0</v>
      </c>
      <c r="T41" s="12">
        <f t="shared" si="4"/>
        <v>0</v>
      </c>
      <c r="U41" s="12">
        <f t="shared" si="4"/>
        <v>0</v>
      </c>
      <c r="V41" s="12">
        <f t="shared" si="4"/>
        <v>0</v>
      </c>
      <c r="W41" s="12">
        <f t="shared" si="4"/>
        <v>0</v>
      </c>
      <c r="X41" s="12">
        <f t="shared" si="4"/>
        <v>0</v>
      </c>
      <c r="Y41" s="12">
        <f t="shared" si="4"/>
        <v>0</v>
      </c>
      <c r="Z41" s="35"/>
      <c r="AA41" s="36">
        <f>SUM(B41:Y41)</f>
        <v>401</v>
      </c>
    </row>
  </sheetData>
  <sheetProtection password="CC53" sheet="1" objects="1" scenarios="1"/>
  <conditionalFormatting sqref="AE3 B6:Y6">
    <cfRule type="cellIs" priority="2" dxfId="15" operator="equal" stopIfTrue="1">
      <formula>0</formula>
    </cfRule>
  </conditionalFormatting>
  <conditionalFormatting sqref="B40:Y4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AB4 AA4:AA5 AC5">
    <cfRule type="cellIs" priority="5" dxfId="0" operator="greaterThan" stopIfTrue="1">
      <formula>0</formula>
    </cfRule>
  </conditionalFormatting>
  <conditionalFormatting sqref="AC7">
    <cfRule type="cellIs" priority="6" dxfId="0" operator="greaterThan" stopIfTrue="1">
      <formula>29</formula>
    </cfRule>
  </conditionalFormatting>
  <conditionalFormatting sqref="AD5">
    <cfRule type="cellIs" priority="7" dxfId="0" operator="greaterThan" stopIfTrue="1">
      <formula>42</formula>
    </cfRule>
    <cfRule type="cellIs" priority="8" dxfId="1" operator="equal" stopIfTrue="1">
      <formula>0</formula>
    </cfRule>
  </conditionalFormatting>
  <conditionalFormatting sqref="AD4">
    <cfRule type="cellIs" priority="9" dxfId="3" operator="greaterThan" stopIfTrue="1">
      <formula>42</formula>
    </cfRule>
  </conditionalFormatting>
  <conditionalFormatting sqref="AA3">
    <cfRule type="expression" priority="10" dxfId="0" stopIfTrue="1">
      <formula>$AA$4&gt;0</formula>
    </cfRule>
  </conditionalFormatting>
  <conditionalFormatting sqref="AB3">
    <cfRule type="expression" priority="11" dxfId="0" stopIfTrue="1">
      <formula>$AB$4&gt;0</formula>
    </cfRule>
  </conditionalFormatting>
  <conditionalFormatting sqref="AC4">
    <cfRule type="expression" priority="12" dxfId="0" stopIfTrue="1">
      <formula>$AC$5&gt;0</formula>
    </cfRule>
  </conditionalFormatting>
  <conditionalFormatting sqref="B8:Y38 B5:Y5">
    <cfRule type="cellIs" priority="13" dxfId="0" operator="between" stopIfTrue="1">
      <formula>42</formula>
      <formula>1000</formula>
    </cfRule>
  </conditionalFormatting>
  <conditionalFormatting sqref="B4:Y4">
    <cfRule type="cellIs" priority="14" dxfId="0" operator="between" stopIfTrue="1">
      <formula>20</formula>
      <formula>29</formula>
    </cfRule>
    <cfRule type="cellIs" priority="15" dxfId="6" operator="between" stopIfTrue="1">
      <formula>29</formula>
      <formula>200</formula>
    </cfRule>
  </conditionalFormatting>
  <conditionalFormatting sqref="AE4">
    <cfRule type="cellIs" priority="16" dxfId="18" operator="between" stopIfTrue="1">
      <formula>29</formula>
      <formula>200</formula>
    </cfRule>
    <cfRule type="cellIs" priority="17" dxfId="0" operator="between" stopIfTrue="1">
      <formula>20</formula>
      <formula>29</formula>
    </cfRule>
  </conditionalFormatting>
  <conditionalFormatting sqref="B5:Y5">
    <cfRule type="cellIs" priority="1" dxfId="64" operator="equal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I38"/>
    </sheetView>
  </sheetViews>
  <sheetFormatPr defaultColWidth="9.140625" defaultRowHeight="12.75"/>
  <cols>
    <col min="1" max="1" width="20.7109375" style="34" customWidth="1"/>
    <col min="2" max="13" width="7.7109375" style="34" customWidth="1"/>
    <col min="14" max="14" width="3.7109375" style="34" customWidth="1"/>
    <col min="15" max="15" width="9.140625" style="34" customWidth="1"/>
    <col min="16" max="17" width="9.28125" style="34" bestFit="1" customWidth="1"/>
    <col min="18" max="18" width="24.28125" style="34" customWidth="1"/>
    <col min="19" max="19" width="18.00390625" style="34" bestFit="1" customWidth="1"/>
    <col min="20" max="16384" width="9.140625" style="34" customWidth="1"/>
  </cols>
  <sheetData>
    <row r="1" spans="1:18" ht="15.75" customHeight="1">
      <c r="A1" s="43" t="s">
        <v>151</v>
      </c>
      <c r="B1" s="44"/>
      <c r="C1" s="4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9" ht="14.25" customHeight="1">
      <c r="A3" s="31" t="s">
        <v>0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4"/>
      <c r="O3" s="31" t="s">
        <v>80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16.48</v>
      </c>
      <c r="C4" s="5">
        <f t="shared" si="0"/>
        <v>17.25</v>
      </c>
      <c r="D4" s="5">
        <f t="shared" si="0"/>
        <v>12.451612903225806</v>
      </c>
      <c r="E4" s="5">
        <f t="shared" si="0"/>
        <v>18.7</v>
      </c>
      <c r="F4" s="5">
        <f t="shared" si="0"/>
        <v>18.633333333333333</v>
      </c>
      <c r="G4" s="5">
        <f t="shared" si="0"/>
        <v>16.633333333333333</v>
      </c>
      <c r="H4" s="5">
        <f t="shared" si="0"/>
        <v>15.310344827586206</v>
      </c>
      <c r="I4" s="5">
        <f t="shared" si="0"/>
        <v>12.666666666666666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16.116071428571427</v>
      </c>
      <c r="S4" s="5">
        <f>IF(ISERROR(AVERAGE(B4:M4)),"",AVERAGE(B4:M4))</f>
        <v>16.01566138301817</v>
      </c>
    </row>
    <row r="5" spans="1:18" ht="14.25" customHeight="1">
      <c r="A5" s="16" t="s">
        <v>2</v>
      </c>
      <c r="B5" s="5">
        <f aca="true" t="shared" si="1" ref="B5:M5">MAX(B8:B38)</f>
        <v>24</v>
      </c>
      <c r="C5" s="5">
        <f t="shared" si="1"/>
        <v>28</v>
      </c>
      <c r="D5" s="5">
        <f t="shared" si="1"/>
        <v>23</v>
      </c>
      <c r="E5" s="5">
        <f t="shared" si="1"/>
        <v>27</v>
      </c>
      <c r="F5" s="5">
        <f t="shared" si="1"/>
        <v>26</v>
      </c>
      <c r="G5" s="5">
        <f t="shared" si="1"/>
        <v>26</v>
      </c>
      <c r="H5" s="5">
        <f t="shared" si="1"/>
        <v>28</v>
      </c>
      <c r="I5" s="5">
        <f t="shared" si="1"/>
        <v>21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</row>
    <row r="6" spans="1:18" ht="14.25" customHeight="1">
      <c r="A6" s="17" t="s">
        <v>3</v>
      </c>
      <c r="B6" s="6">
        <f aca="true" t="shared" si="2" ref="B6:M6">MIN(B8:B38)</f>
        <v>10</v>
      </c>
      <c r="C6" s="6">
        <f t="shared" si="2"/>
        <v>4</v>
      </c>
      <c r="D6" s="6">
        <f t="shared" si="2"/>
        <v>5</v>
      </c>
      <c r="E6" s="6">
        <f t="shared" si="2"/>
        <v>7</v>
      </c>
      <c r="F6" s="6">
        <f t="shared" si="2"/>
        <v>9</v>
      </c>
      <c r="G6" s="6">
        <f t="shared" si="2"/>
        <v>5</v>
      </c>
      <c r="H6" s="6">
        <f t="shared" si="2"/>
        <v>7</v>
      </c>
      <c r="I6" s="6">
        <f t="shared" si="2"/>
        <v>7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</row>
    <row r="7" spans="2:18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P7" s="35"/>
      <c r="Q7" s="57"/>
      <c r="R7" s="103">
        <f>COUNTIF(B4:M4,"&gt;0")</f>
        <v>8</v>
      </c>
    </row>
    <row r="8" spans="1:19" ht="12.75">
      <c r="A8" s="31">
        <v>1</v>
      </c>
      <c r="B8" s="18">
        <v>16</v>
      </c>
      <c r="C8" s="18">
        <v>19</v>
      </c>
      <c r="D8" s="68">
        <v>14</v>
      </c>
      <c r="E8" s="68">
        <v>16</v>
      </c>
      <c r="F8" s="68">
        <v>22</v>
      </c>
      <c r="G8" s="69">
        <v>22</v>
      </c>
      <c r="H8" s="69">
        <v>22</v>
      </c>
      <c r="I8" s="103">
        <v>19</v>
      </c>
      <c r="J8" s="69"/>
      <c r="K8" s="69"/>
      <c r="L8" s="69"/>
      <c r="M8" s="67"/>
      <c r="N8" s="2"/>
      <c r="O8" s="29"/>
      <c r="P8" s="64"/>
      <c r="Q8" s="64"/>
      <c r="R8" s="39"/>
      <c r="S8" s="7"/>
    </row>
    <row r="9" spans="1:19" ht="12.75">
      <c r="A9" s="31">
        <v>2</v>
      </c>
      <c r="B9" s="18">
        <v>19</v>
      </c>
      <c r="C9" s="18">
        <v>22</v>
      </c>
      <c r="D9" s="68">
        <v>11</v>
      </c>
      <c r="E9" s="68">
        <v>18</v>
      </c>
      <c r="F9" s="68">
        <v>10</v>
      </c>
      <c r="G9" s="69">
        <v>20</v>
      </c>
      <c r="H9" s="69">
        <v>12</v>
      </c>
      <c r="I9" s="103">
        <v>11</v>
      </c>
      <c r="J9" s="18"/>
      <c r="K9" s="69"/>
      <c r="L9" s="69"/>
      <c r="M9" s="67"/>
      <c r="N9" s="2"/>
      <c r="O9" s="64"/>
      <c r="P9" s="64"/>
      <c r="Q9" s="61"/>
      <c r="R9" s="7"/>
      <c r="S9" s="7"/>
    </row>
    <row r="10" spans="1:19" ht="12.75">
      <c r="A10" s="31">
        <v>3</v>
      </c>
      <c r="B10" s="18">
        <v>13</v>
      </c>
      <c r="C10" s="18">
        <v>9</v>
      </c>
      <c r="D10" s="68">
        <v>10</v>
      </c>
      <c r="E10" s="18">
        <v>25</v>
      </c>
      <c r="F10" s="68">
        <v>16</v>
      </c>
      <c r="G10" s="69">
        <v>12</v>
      </c>
      <c r="H10" s="69">
        <v>18</v>
      </c>
      <c r="I10" s="103">
        <v>13</v>
      </c>
      <c r="J10" s="69"/>
      <c r="K10" s="69"/>
      <c r="L10" s="69"/>
      <c r="M10" s="67"/>
      <c r="N10" s="2"/>
      <c r="O10" s="64"/>
      <c r="P10" s="64"/>
      <c r="Q10" s="61"/>
      <c r="R10" s="7"/>
      <c r="S10" s="7"/>
    </row>
    <row r="11" spans="1:19" ht="12.75">
      <c r="A11" s="31">
        <v>4</v>
      </c>
      <c r="B11" s="18">
        <v>18</v>
      </c>
      <c r="C11" s="18">
        <v>10</v>
      </c>
      <c r="D11" s="68">
        <v>10</v>
      </c>
      <c r="E11" s="68">
        <v>23</v>
      </c>
      <c r="F11" s="68">
        <v>18</v>
      </c>
      <c r="G11" s="69">
        <v>26</v>
      </c>
      <c r="H11" s="69">
        <v>21</v>
      </c>
      <c r="I11" s="103">
        <v>14</v>
      </c>
      <c r="J11" s="69"/>
      <c r="K11" s="69"/>
      <c r="L11" s="69"/>
      <c r="M11" s="67"/>
      <c r="N11" s="2"/>
      <c r="O11" s="64"/>
      <c r="P11" s="64"/>
      <c r="Q11" s="64"/>
      <c r="R11" s="39"/>
      <c r="S11" s="7"/>
    </row>
    <row r="12" spans="1:19" ht="12.75">
      <c r="A12" s="31">
        <v>5</v>
      </c>
      <c r="B12" s="18">
        <v>16</v>
      </c>
      <c r="C12" s="18">
        <v>9</v>
      </c>
      <c r="D12" s="68">
        <v>13</v>
      </c>
      <c r="E12" s="68">
        <v>27</v>
      </c>
      <c r="F12" s="68">
        <v>20</v>
      </c>
      <c r="G12" s="69">
        <v>20</v>
      </c>
      <c r="H12" s="69">
        <v>28</v>
      </c>
      <c r="I12" s="103">
        <v>12</v>
      </c>
      <c r="J12" s="69"/>
      <c r="K12" s="69"/>
      <c r="L12" s="69"/>
      <c r="M12" s="67"/>
      <c r="N12" s="2"/>
      <c r="O12" s="64"/>
      <c r="P12" s="64"/>
      <c r="Q12" s="38"/>
      <c r="R12" s="39"/>
      <c r="S12" s="7"/>
    </row>
    <row r="13" spans="1:19" ht="12.75">
      <c r="A13" s="31">
        <v>6</v>
      </c>
      <c r="B13" s="18">
        <v>13</v>
      </c>
      <c r="C13" s="18">
        <v>18</v>
      </c>
      <c r="D13" s="68">
        <v>22</v>
      </c>
      <c r="E13" s="68">
        <v>13</v>
      </c>
      <c r="F13" s="68">
        <v>20</v>
      </c>
      <c r="G13" s="69">
        <v>12</v>
      </c>
      <c r="H13" s="69">
        <v>21</v>
      </c>
      <c r="I13" s="103">
        <v>11</v>
      </c>
      <c r="J13" s="69"/>
      <c r="K13" s="69"/>
      <c r="L13" s="69"/>
      <c r="M13" s="67"/>
      <c r="N13" s="2"/>
      <c r="O13" s="64"/>
      <c r="P13" s="64"/>
      <c r="Q13" s="61"/>
      <c r="R13" s="39"/>
      <c r="S13" s="7"/>
    </row>
    <row r="14" spans="1:19" ht="12.75">
      <c r="A14" s="31">
        <v>7</v>
      </c>
      <c r="B14" s="18">
        <v>20</v>
      </c>
      <c r="C14" s="18">
        <v>13</v>
      </c>
      <c r="D14" s="68">
        <v>23</v>
      </c>
      <c r="E14" s="68">
        <v>23</v>
      </c>
      <c r="F14" s="68">
        <v>23</v>
      </c>
      <c r="G14" s="69">
        <v>15</v>
      </c>
      <c r="H14" s="69">
        <v>24</v>
      </c>
      <c r="I14" s="103">
        <v>13</v>
      </c>
      <c r="J14" s="69"/>
      <c r="K14" s="69"/>
      <c r="L14" s="69"/>
      <c r="M14" s="67"/>
      <c r="N14" s="2"/>
      <c r="O14" s="64"/>
      <c r="P14" s="64"/>
      <c r="Q14" s="64"/>
      <c r="R14" s="39"/>
      <c r="S14" s="7"/>
    </row>
    <row r="15" spans="1:19" ht="12.75">
      <c r="A15" s="31">
        <v>8</v>
      </c>
      <c r="B15" s="18">
        <v>19</v>
      </c>
      <c r="C15" s="18">
        <v>19</v>
      </c>
      <c r="D15" s="68">
        <v>18</v>
      </c>
      <c r="E15" s="68">
        <v>25</v>
      </c>
      <c r="F15" s="68">
        <v>17</v>
      </c>
      <c r="G15" s="69">
        <v>15</v>
      </c>
      <c r="H15" s="69">
        <v>16</v>
      </c>
      <c r="I15" s="103">
        <v>8</v>
      </c>
      <c r="J15" s="18"/>
      <c r="K15" s="69"/>
      <c r="L15" s="69"/>
      <c r="M15" s="18"/>
      <c r="N15" s="2"/>
      <c r="O15" s="64"/>
      <c r="P15" s="64"/>
      <c r="Q15" s="61"/>
      <c r="R15" s="39"/>
      <c r="S15" s="7"/>
    </row>
    <row r="16" spans="1:19" ht="12.75">
      <c r="A16" s="31">
        <v>9</v>
      </c>
      <c r="B16" s="18">
        <v>24</v>
      </c>
      <c r="C16" s="18">
        <v>14</v>
      </c>
      <c r="D16" s="68">
        <v>8</v>
      </c>
      <c r="E16" s="18">
        <v>25</v>
      </c>
      <c r="F16" s="68">
        <v>17</v>
      </c>
      <c r="G16" s="69">
        <v>12</v>
      </c>
      <c r="H16" s="69">
        <v>17</v>
      </c>
      <c r="I16" s="103">
        <v>10</v>
      </c>
      <c r="J16" s="69"/>
      <c r="K16" s="69"/>
      <c r="L16" s="69"/>
      <c r="M16" s="67"/>
      <c r="N16" s="2"/>
      <c r="O16" s="64"/>
      <c r="P16" s="64"/>
      <c r="Q16" s="61"/>
      <c r="R16" s="39"/>
      <c r="S16" s="7"/>
    </row>
    <row r="17" spans="1:19" ht="12.75">
      <c r="A17" s="31">
        <v>10</v>
      </c>
      <c r="B17" s="18">
        <v>20</v>
      </c>
      <c r="C17" s="18">
        <v>20</v>
      </c>
      <c r="D17" s="68">
        <v>9</v>
      </c>
      <c r="E17" s="68">
        <v>25</v>
      </c>
      <c r="F17" s="68">
        <v>14</v>
      </c>
      <c r="G17" s="18">
        <v>5</v>
      </c>
      <c r="H17" s="68">
        <v>15</v>
      </c>
      <c r="I17" s="103">
        <v>10</v>
      </c>
      <c r="J17" s="69"/>
      <c r="K17" s="69"/>
      <c r="L17" s="69"/>
      <c r="M17" s="67"/>
      <c r="N17" s="2"/>
      <c r="O17" s="64"/>
      <c r="P17" s="64"/>
      <c r="Q17" s="64"/>
      <c r="R17" s="39"/>
      <c r="S17" s="7"/>
    </row>
    <row r="18" spans="1:19" ht="12.75">
      <c r="A18" s="31">
        <v>11</v>
      </c>
      <c r="B18" s="18">
        <v>18</v>
      </c>
      <c r="C18" s="18">
        <v>11</v>
      </c>
      <c r="D18" s="68">
        <v>9</v>
      </c>
      <c r="E18" s="68">
        <v>9</v>
      </c>
      <c r="F18" s="68">
        <v>18</v>
      </c>
      <c r="G18" s="69">
        <v>10</v>
      </c>
      <c r="H18" s="68">
        <v>20</v>
      </c>
      <c r="I18" s="103">
        <v>12</v>
      </c>
      <c r="J18" s="69"/>
      <c r="K18" s="69"/>
      <c r="L18" s="69"/>
      <c r="M18" s="67"/>
      <c r="N18" s="2"/>
      <c r="O18" s="64"/>
      <c r="P18" s="64"/>
      <c r="Q18" s="61"/>
      <c r="R18" s="39"/>
      <c r="S18" s="7"/>
    </row>
    <row r="19" spans="1:19" ht="12.75">
      <c r="A19" s="31">
        <v>12</v>
      </c>
      <c r="B19" s="18">
        <v>16</v>
      </c>
      <c r="C19" s="18">
        <v>13</v>
      </c>
      <c r="D19" s="68">
        <v>7</v>
      </c>
      <c r="E19" s="68">
        <v>16</v>
      </c>
      <c r="F19" s="68">
        <v>14</v>
      </c>
      <c r="G19" s="69">
        <v>13</v>
      </c>
      <c r="H19" s="68">
        <v>11</v>
      </c>
      <c r="I19" s="103">
        <v>21</v>
      </c>
      <c r="J19" s="69"/>
      <c r="K19" s="69"/>
      <c r="L19" s="69"/>
      <c r="M19" s="18"/>
      <c r="N19" s="2"/>
      <c r="O19" s="64"/>
      <c r="P19" s="64"/>
      <c r="Q19" s="65"/>
      <c r="R19" s="39"/>
      <c r="S19" s="7"/>
    </row>
    <row r="20" spans="1:19" ht="12.75">
      <c r="A20" s="31">
        <v>13</v>
      </c>
      <c r="B20" s="18">
        <v>15</v>
      </c>
      <c r="C20" s="18">
        <v>12</v>
      </c>
      <c r="D20" s="68">
        <v>19</v>
      </c>
      <c r="E20" s="68">
        <v>15</v>
      </c>
      <c r="F20" s="68">
        <v>24</v>
      </c>
      <c r="G20" s="69">
        <v>15</v>
      </c>
      <c r="H20" s="68">
        <v>12</v>
      </c>
      <c r="I20" s="103">
        <v>14</v>
      </c>
      <c r="J20" s="69"/>
      <c r="K20" s="69"/>
      <c r="L20" s="69"/>
      <c r="M20" s="67"/>
      <c r="N20" s="2"/>
      <c r="O20" s="64"/>
      <c r="P20" s="64"/>
      <c r="Q20" s="39"/>
      <c r="R20" s="39"/>
      <c r="S20" s="7"/>
    </row>
    <row r="21" spans="1:19" ht="12.75">
      <c r="A21" s="31">
        <v>14</v>
      </c>
      <c r="B21" s="18">
        <v>16</v>
      </c>
      <c r="C21" s="18">
        <v>22</v>
      </c>
      <c r="D21" s="68">
        <v>10</v>
      </c>
      <c r="E21" s="68">
        <v>10</v>
      </c>
      <c r="F21" s="68">
        <v>19</v>
      </c>
      <c r="G21" s="69">
        <v>14</v>
      </c>
      <c r="H21" s="68">
        <v>12</v>
      </c>
      <c r="I21" s="103">
        <v>14</v>
      </c>
      <c r="J21" s="69"/>
      <c r="K21" s="69"/>
      <c r="L21" s="69"/>
      <c r="M21" s="67"/>
      <c r="N21" s="2"/>
      <c r="O21" s="64"/>
      <c r="P21" s="64"/>
      <c r="Q21" s="61"/>
      <c r="R21" s="39"/>
      <c r="S21" s="7"/>
    </row>
    <row r="22" spans="1:19" ht="12.75">
      <c r="A22" s="31">
        <v>15</v>
      </c>
      <c r="B22" s="18">
        <v>13</v>
      </c>
      <c r="C22" s="18">
        <v>19</v>
      </c>
      <c r="D22" s="68">
        <v>8</v>
      </c>
      <c r="E22" s="68">
        <v>10</v>
      </c>
      <c r="F22" s="68">
        <v>24</v>
      </c>
      <c r="G22" s="69">
        <v>15</v>
      </c>
      <c r="H22" s="68">
        <v>7</v>
      </c>
      <c r="I22" s="103">
        <v>13</v>
      </c>
      <c r="J22" s="69"/>
      <c r="K22" s="69"/>
      <c r="L22" s="69"/>
      <c r="M22" s="67"/>
      <c r="N22" s="2"/>
      <c r="O22" s="64"/>
      <c r="P22" s="64"/>
      <c r="Q22" s="65"/>
      <c r="R22" s="39"/>
      <c r="S22" s="7"/>
    </row>
    <row r="23" spans="1:19" ht="12.75">
      <c r="A23" s="31">
        <v>16</v>
      </c>
      <c r="B23" s="18">
        <v>16</v>
      </c>
      <c r="C23" s="18">
        <v>21</v>
      </c>
      <c r="D23" s="68">
        <v>9</v>
      </c>
      <c r="E23" s="68">
        <v>7</v>
      </c>
      <c r="F23" s="18">
        <v>21</v>
      </c>
      <c r="G23" s="18">
        <v>15</v>
      </c>
      <c r="H23" s="18">
        <v>7</v>
      </c>
      <c r="I23" s="103">
        <v>11</v>
      </c>
      <c r="J23" s="69"/>
      <c r="K23" s="69"/>
      <c r="L23" s="69"/>
      <c r="M23" s="67"/>
      <c r="N23" s="2"/>
      <c r="O23" s="64"/>
      <c r="P23" s="64"/>
      <c r="Q23" s="64"/>
      <c r="R23" s="39"/>
      <c r="S23" s="7"/>
    </row>
    <row r="24" spans="1:19" ht="12.75">
      <c r="A24" s="31">
        <v>17</v>
      </c>
      <c r="B24" s="18">
        <v>16</v>
      </c>
      <c r="C24" s="18">
        <v>19</v>
      </c>
      <c r="D24" s="68">
        <v>7</v>
      </c>
      <c r="E24" s="68">
        <v>9</v>
      </c>
      <c r="F24" s="18" t="s">
        <v>78</v>
      </c>
      <c r="G24" s="18">
        <v>15</v>
      </c>
      <c r="H24" s="18">
        <v>8</v>
      </c>
      <c r="I24" s="103">
        <v>13</v>
      </c>
      <c r="J24" s="69"/>
      <c r="K24" s="69"/>
      <c r="L24" s="69"/>
      <c r="M24" s="67"/>
      <c r="N24" s="2"/>
      <c r="O24" s="64"/>
      <c r="P24" s="64"/>
      <c r="Q24" s="61"/>
      <c r="R24" s="39"/>
      <c r="S24" s="7"/>
    </row>
    <row r="25" spans="1:19" ht="12.75" customHeight="1">
      <c r="A25" s="31">
        <v>18</v>
      </c>
      <c r="B25" s="18" t="s">
        <v>78</v>
      </c>
      <c r="C25" s="18">
        <v>25</v>
      </c>
      <c r="D25" s="68">
        <v>7</v>
      </c>
      <c r="E25" s="68">
        <v>19</v>
      </c>
      <c r="F25" s="18">
        <v>9</v>
      </c>
      <c r="G25" s="18">
        <v>16</v>
      </c>
      <c r="H25" s="18" t="s">
        <v>71</v>
      </c>
      <c r="I25" s="103">
        <v>18</v>
      </c>
      <c r="J25" s="69"/>
      <c r="K25" s="69"/>
      <c r="L25" s="69"/>
      <c r="M25" s="67"/>
      <c r="N25" s="2"/>
      <c r="O25" s="64"/>
      <c r="P25" s="64"/>
      <c r="Q25" s="61"/>
      <c r="R25" s="39"/>
      <c r="S25" s="7"/>
    </row>
    <row r="26" spans="1:19" ht="12.75">
      <c r="A26" s="31">
        <v>19</v>
      </c>
      <c r="B26" s="18" t="s">
        <v>78</v>
      </c>
      <c r="C26" s="18">
        <v>27</v>
      </c>
      <c r="D26" s="68">
        <v>8</v>
      </c>
      <c r="E26" s="68">
        <v>22</v>
      </c>
      <c r="F26" s="18">
        <v>10</v>
      </c>
      <c r="G26" s="18">
        <v>21</v>
      </c>
      <c r="H26" s="18" t="s">
        <v>71</v>
      </c>
      <c r="I26" s="103">
        <v>7</v>
      </c>
      <c r="J26" s="18"/>
      <c r="K26" s="69"/>
      <c r="L26" s="69"/>
      <c r="M26" s="67"/>
      <c r="N26" s="2"/>
      <c r="O26" s="64"/>
      <c r="P26" s="64"/>
      <c r="Q26" s="64"/>
      <c r="R26" s="39"/>
      <c r="S26" s="7"/>
    </row>
    <row r="27" spans="1:19" ht="12.75">
      <c r="A27" s="31">
        <v>20</v>
      </c>
      <c r="B27" s="18" t="s">
        <v>78</v>
      </c>
      <c r="C27" s="18">
        <v>27</v>
      </c>
      <c r="D27" s="68">
        <v>5</v>
      </c>
      <c r="E27" s="68">
        <v>21</v>
      </c>
      <c r="F27" s="18">
        <v>23</v>
      </c>
      <c r="G27" s="18">
        <v>9</v>
      </c>
      <c r="H27" s="18">
        <v>8</v>
      </c>
      <c r="I27" s="103">
        <v>8</v>
      </c>
      <c r="J27" s="69"/>
      <c r="K27" s="69"/>
      <c r="L27" s="69"/>
      <c r="M27" s="67"/>
      <c r="N27" s="2"/>
      <c r="O27" s="64"/>
      <c r="P27" s="2"/>
      <c r="Q27" s="2"/>
      <c r="R27" s="7"/>
      <c r="S27" s="7"/>
    </row>
    <row r="28" spans="1:19" ht="12.75">
      <c r="A28" s="31">
        <v>21</v>
      </c>
      <c r="B28" s="18" t="s">
        <v>78</v>
      </c>
      <c r="C28" s="18">
        <v>28</v>
      </c>
      <c r="D28" s="68">
        <v>9</v>
      </c>
      <c r="E28" s="68">
        <v>10</v>
      </c>
      <c r="F28" s="18">
        <v>14</v>
      </c>
      <c r="G28" s="18">
        <v>10</v>
      </c>
      <c r="H28" s="18">
        <v>11</v>
      </c>
      <c r="I28" s="103">
        <v>14</v>
      </c>
      <c r="J28" s="69"/>
      <c r="K28" s="69"/>
      <c r="L28" s="69"/>
      <c r="M28" s="67"/>
      <c r="N28" s="2"/>
      <c r="O28" s="2"/>
      <c r="P28" s="2"/>
      <c r="Q28" s="2"/>
      <c r="R28" s="7"/>
      <c r="S28" s="7"/>
    </row>
    <row r="29" spans="1:19" ht="12.75">
      <c r="A29" s="31">
        <v>22</v>
      </c>
      <c r="B29" s="18" t="s">
        <v>78</v>
      </c>
      <c r="C29" s="18">
        <v>20</v>
      </c>
      <c r="D29" s="68">
        <v>15</v>
      </c>
      <c r="E29" s="68">
        <v>18</v>
      </c>
      <c r="F29" s="18">
        <v>12</v>
      </c>
      <c r="G29" s="18">
        <v>16</v>
      </c>
      <c r="H29" s="18">
        <v>8</v>
      </c>
      <c r="I29" s="103"/>
      <c r="J29" s="69"/>
      <c r="K29" s="69"/>
      <c r="L29" s="69"/>
      <c r="M29" s="67"/>
      <c r="N29" s="2"/>
      <c r="O29" s="2"/>
      <c r="P29" s="2"/>
      <c r="Q29" s="2"/>
      <c r="R29" s="7"/>
      <c r="S29" s="7"/>
    </row>
    <row r="30" spans="1:19" ht="12.75">
      <c r="A30" s="31">
        <v>23</v>
      </c>
      <c r="B30" s="18" t="s">
        <v>78</v>
      </c>
      <c r="C30" s="18">
        <v>22</v>
      </c>
      <c r="D30" s="68">
        <v>10</v>
      </c>
      <c r="E30" s="68">
        <v>18</v>
      </c>
      <c r="F30" s="18">
        <v>26</v>
      </c>
      <c r="G30" s="18">
        <v>22</v>
      </c>
      <c r="H30" s="18">
        <v>7</v>
      </c>
      <c r="I30" s="103"/>
      <c r="J30" s="69"/>
      <c r="K30" s="69"/>
      <c r="L30" s="69"/>
      <c r="M30" s="67"/>
      <c r="N30" s="2"/>
      <c r="O30" s="2"/>
      <c r="P30" s="2"/>
      <c r="Q30" s="2"/>
      <c r="R30" s="7"/>
      <c r="S30" s="7"/>
    </row>
    <row r="31" spans="1:19" ht="12.75">
      <c r="A31" s="31">
        <v>24</v>
      </c>
      <c r="B31" s="18">
        <v>12</v>
      </c>
      <c r="C31" s="18">
        <v>13</v>
      </c>
      <c r="D31" s="68">
        <v>17</v>
      </c>
      <c r="E31" s="15">
        <v>20</v>
      </c>
      <c r="F31" s="18">
        <v>19</v>
      </c>
      <c r="G31" s="18">
        <v>26</v>
      </c>
      <c r="H31" s="18">
        <v>11</v>
      </c>
      <c r="I31" s="69"/>
      <c r="J31" s="69"/>
      <c r="K31" s="69"/>
      <c r="L31" s="69"/>
      <c r="M31" s="67"/>
      <c r="N31" s="2"/>
      <c r="O31" s="2"/>
      <c r="P31" s="2"/>
      <c r="Q31" s="2"/>
      <c r="R31" s="7"/>
      <c r="S31" s="7"/>
    </row>
    <row r="32" spans="1:19" ht="12.75">
      <c r="A32" s="31">
        <v>25</v>
      </c>
      <c r="B32" s="18">
        <v>12</v>
      </c>
      <c r="C32" s="18">
        <v>9</v>
      </c>
      <c r="D32" s="68">
        <v>15</v>
      </c>
      <c r="E32" s="15">
        <v>24</v>
      </c>
      <c r="F32" s="18">
        <v>21</v>
      </c>
      <c r="G32" s="18">
        <v>20</v>
      </c>
      <c r="H32" s="18">
        <v>14</v>
      </c>
      <c r="I32" s="18"/>
      <c r="J32" s="69"/>
      <c r="K32" s="69"/>
      <c r="L32" s="69"/>
      <c r="M32" s="67"/>
      <c r="N32" s="2"/>
      <c r="O32" s="2"/>
      <c r="P32" s="2"/>
      <c r="Q32" s="2"/>
      <c r="R32" s="7"/>
      <c r="S32" s="7"/>
    </row>
    <row r="33" spans="1:19" ht="12.75">
      <c r="A33" s="31">
        <v>26</v>
      </c>
      <c r="B33" s="18">
        <v>14</v>
      </c>
      <c r="C33" s="18">
        <v>21</v>
      </c>
      <c r="D33" s="68">
        <v>12</v>
      </c>
      <c r="E33" s="68">
        <v>27</v>
      </c>
      <c r="F33" s="18">
        <v>23</v>
      </c>
      <c r="G33" s="18">
        <v>25</v>
      </c>
      <c r="H33" s="18">
        <v>18</v>
      </c>
      <c r="I33" s="18"/>
      <c r="J33" s="69"/>
      <c r="K33" s="69"/>
      <c r="L33" s="69"/>
      <c r="M33" s="67"/>
      <c r="N33" s="2"/>
      <c r="O33" s="2"/>
      <c r="P33" s="2"/>
      <c r="Q33" s="2"/>
      <c r="R33" s="7"/>
      <c r="S33" s="7"/>
    </row>
    <row r="34" spans="1:19" ht="12.75">
      <c r="A34" s="31">
        <v>27</v>
      </c>
      <c r="B34" s="18">
        <v>15</v>
      </c>
      <c r="C34" s="18">
        <v>17</v>
      </c>
      <c r="D34" s="68">
        <v>12</v>
      </c>
      <c r="E34" s="68">
        <v>27</v>
      </c>
      <c r="F34" s="18">
        <v>25</v>
      </c>
      <c r="G34" s="18">
        <v>22</v>
      </c>
      <c r="H34" s="18">
        <v>19</v>
      </c>
      <c r="I34" s="18"/>
      <c r="J34" s="69"/>
      <c r="K34" s="69"/>
      <c r="L34" s="69"/>
      <c r="M34" s="67"/>
      <c r="N34" s="2"/>
      <c r="O34" s="2"/>
      <c r="P34" s="2"/>
      <c r="Q34" s="2"/>
      <c r="R34" s="7"/>
      <c r="S34" s="7"/>
    </row>
    <row r="35" spans="1:19" ht="12.75">
      <c r="A35" s="31">
        <v>28</v>
      </c>
      <c r="B35" s="18">
        <v>24</v>
      </c>
      <c r="C35" s="18">
        <v>4</v>
      </c>
      <c r="D35" s="68">
        <v>15</v>
      </c>
      <c r="E35" s="68">
        <v>21</v>
      </c>
      <c r="F35" s="18">
        <v>24</v>
      </c>
      <c r="G35" s="18">
        <v>18</v>
      </c>
      <c r="H35" s="18">
        <v>26</v>
      </c>
      <c r="I35" s="18"/>
      <c r="J35" s="69"/>
      <c r="K35" s="69"/>
      <c r="L35" s="69"/>
      <c r="M35" s="67"/>
      <c r="N35" s="2"/>
      <c r="O35" s="2"/>
      <c r="P35" s="2"/>
      <c r="Q35" s="2"/>
      <c r="R35" s="7"/>
      <c r="S35" s="7"/>
    </row>
    <row r="36" spans="1:19" ht="12.75">
      <c r="A36" s="31">
        <v>29</v>
      </c>
      <c r="B36" s="18">
        <v>19</v>
      </c>
      <c r="C36" s="18"/>
      <c r="D36" s="68">
        <v>17</v>
      </c>
      <c r="E36" s="15">
        <v>17</v>
      </c>
      <c r="F36" s="18">
        <v>22</v>
      </c>
      <c r="G36" s="18">
        <v>16</v>
      </c>
      <c r="H36" s="18">
        <v>16</v>
      </c>
      <c r="I36" s="103"/>
      <c r="J36" s="69"/>
      <c r="K36" s="69"/>
      <c r="L36" s="67"/>
      <c r="M36" s="67"/>
      <c r="N36" s="2"/>
      <c r="O36" s="2"/>
      <c r="P36" s="2"/>
      <c r="Q36" s="2"/>
      <c r="R36" s="7"/>
      <c r="S36" s="7"/>
    </row>
    <row r="37" spans="1:19" ht="12.75">
      <c r="A37" s="31">
        <v>30</v>
      </c>
      <c r="B37" s="18">
        <v>18</v>
      </c>
      <c r="C37" s="18"/>
      <c r="D37" s="68">
        <v>15</v>
      </c>
      <c r="E37" s="68">
        <v>21</v>
      </c>
      <c r="F37" s="18">
        <v>16</v>
      </c>
      <c r="G37" s="18">
        <v>22</v>
      </c>
      <c r="H37" s="18">
        <v>19</v>
      </c>
      <c r="I37" s="18"/>
      <c r="J37" s="69"/>
      <c r="K37" s="69"/>
      <c r="L37" s="67"/>
      <c r="M37" s="67"/>
      <c r="N37" s="2"/>
      <c r="O37" s="2"/>
      <c r="P37" s="2"/>
      <c r="Q37" s="2"/>
      <c r="R37" s="7"/>
      <c r="S37" s="7"/>
    </row>
    <row r="38" spans="1:19" ht="12.75">
      <c r="A38" s="31">
        <v>31</v>
      </c>
      <c r="B38" s="18">
        <v>10</v>
      </c>
      <c r="C38" s="18"/>
      <c r="D38" s="15">
        <v>22</v>
      </c>
      <c r="E38" s="18"/>
      <c r="F38" s="18">
        <v>18</v>
      </c>
      <c r="G38" s="18"/>
      <c r="H38" s="69">
        <v>16</v>
      </c>
      <c r="I38" s="18"/>
      <c r="J38" s="18"/>
      <c r="K38" s="69"/>
      <c r="L38" s="18"/>
      <c r="M38" s="67"/>
      <c r="N38" s="2"/>
      <c r="O38" s="2"/>
      <c r="P38" s="2"/>
      <c r="Q38" s="2"/>
      <c r="R38" s="7"/>
      <c r="S38" s="7"/>
    </row>
    <row r="39" spans="1:18" ht="12.75">
      <c r="A39" s="35"/>
      <c r="B39" s="93"/>
      <c r="C39" s="90"/>
      <c r="D39" s="93"/>
      <c r="E39" s="93"/>
      <c r="F39" s="93"/>
      <c r="G39" s="93"/>
      <c r="H39" s="93"/>
      <c r="I39" s="93"/>
      <c r="J39" s="93"/>
      <c r="K39" s="93"/>
      <c r="L39" s="93"/>
      <c r="M39" s="96"/>
      <c r="N39" s="35"/>
      <c r="O39" s="35"/>
      <c r="P39" s="35"/>
      <c r="Q39" s="35"/>
      <c r="R39" s="35"/>
    </row>
    <row r="40" spans="1:18" ht="12.75">
      <c r="A40" s="31" t="s">
        <v>16</v>
      </c>
      <c r="B40" s="31">
        <f aca="true" t="shared" si="3" ref="B40:M40">COUNTIF(B8:B38,"&gt;42")</f>
        <v>0</v>
      </c>
      <c r="C40" s="31">
        <f t="shared" si="3"/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5"/>
      <c r="O40" s="35"/>
      <c r="P40" s="35"/>
      <c r="Q40" s="35"/>
      <c r="R40" s="35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25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28</v>
      </c>
      <c r="D41" s="12">
        <f t="shared" si="4"/>
        <v>31</v>
      </c>
      <c r="E41" s="12">
        <f t="shared" si="4"/>
        <v>30</v>
      </c>
      <c r="F41" s="12">
        <f t="shared" si="4"/>
        <v>30</v>
      </c>
      <c r="G41" s="12">
        <f t="shared" si="4"/>
        <v>30</v>
      </c>
      <c r="H41" s="12">
        <f t="shared" si="4"/>
        <v>31</v>
      </c>
      <c r="I41" s="12">
        <f t="shared" si="4"/>
        <v>21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226</v>
      </c>
    </row>
    <row r="43" ht="12.75">
      <c r="A43" s="34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Q7">
    <cfRule type="cellIs" priority="4" dxfId="0" operator="greaterThan" stopIfTrue="1">
      <formula>29</formula>
    </cfRule>
  </conditionalFormatting>
  <conditionalFormatting sqref="O4:O5 P4 Q5">
    <cfRule type="cellIs" priority="5" dxfId="0" operator="greaterThan" stopIfTrue="1">
      <formula>0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8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3" sqref="Q23"/>
    </sheetView>
  </sheetViews>
  <sheetFormatPr defaultColWidth="9.140625" defaultRowHeight="12.75"/>
  <cols>
    <col min="1" max="1" width="20.7109375" style="9" customWidth="1"/>
    <col min="2" max="13" width="7.7109375" style="7" customWidth="1"/>
    <col min="14" max="14" width="3.7109375" style="7" customWidth="1"/>
    <col min="15" max="15" width="9.140625" style="7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8" ht="15.75" customHeight="1">
      <c r="A1" s="42" t="s">
        <v>149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4.25" customHeight="1">
      <c r="A3" s="19" t="s">
        <v>0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8.285714285714286</v>
      </c>
      <c r="C4" s="5">
        <f t="shared" si="0"/>
        <v>7</v>
      </c>
      <c r="D4" s="5">
        <f t="shared" si="0"/>
        <v>4</v>
      </c>
      <c r="E4" s="5">
        <f t="shared" si="0"/>
        <v>7.142857142857143</v>
      </c>
      <c r="F4" s="5">
        <f t="shared" si="0"/>
        <v>7</v>
      </c>
      <c r="G4" s="5">
        <f t="shared" si="0"/>
        <v>6.666666666666667</v>
      </c>
      <c r="H4" s="5">
        <f t="shared" si="0"/>
        <v>6.928571428571429</v>
      </c>
      <c r="I4" s="5">
        <f t="shared" si="0"/>
        <v>6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6.985714285714286</v>
      </c>
      <c r="S4" s="5">
        <f>IF(ISERROR(AVERAGE(B4:M4)),"",AVERAGE(B4:M4))</f>
        <v>6.627976190476191</v>
      </c>
    </row>
    <row r="5" spans="1:19" ht="14.25" customHeight="1">
      <c r="A5" s="16" t="s">
        <v>2</v>
      </c>
      <c r="B5" s="5">
        <f aca="true" t="shared" si="1" ref="B5:M5">MAX(B8:B38)</f>
        <v>16</v>
      </c>
      <c r="C5" s="5">
        <f t="shared" si="1"/>
        <v>11</v>
      </c>
      <c r="D5" s="5">
        <f t="shared" si="1"/>
        <v>4</v>
      </c>
      <c r="E5" s="5">
        <f t="shared" si="1"/>
        <v>13</v>
      </c>
      <c r="F5" s="5">
        <f t="shared" si="1"/>
        <v>16</v>
      </c>
      <c r="G5" s="5">
        <f t="shared" si="1"/>
        <v>8</v>
      </c>
      <c r="H5" s="5">
        <f t="shared" si="1"/>
        <v>12</v>
      </c>
      <c r="I5" s="5">
        <f t="shared" si="1"/>
        <v>6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5</v>
      </c>
      <c r="C6" s="6">
        <f t="shared" si="2"/>
        <v>5</v>
      </c>
      <c r="D6" s="6">
        <f t="shared" si="2"/>
        <v>4</v>
      </c>
      <c r="E6" s="6">
        <f t="shared" si="2"/>
        <v>5</v>
      </c>
      <c r="F6" s="6">
        <f t="shared" si="2"/>
        <v>5</v>
      </c>
      <c r="G6" s="6">
        <f t="shared" si="2"/>
        <v>5</v>
      </c>
      <c r="H6" s="6">
        <f t="shared" si="2"/>
        <v>4</v>
      </c>
      <c r="I6" s="6">
        <f t="shared" si="2"/>
        <v>6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8</v>
      </c>
      <c r="S7" s="34"/>
    </row>
    <row r="8" spans="1:18" ht="12.75">
      <c r="A8" s="14">
        <v>1</v>
      </c>
      <c r="B8" s="18" t="s">
        <v>71</v>
      </c>
      <c r="C8" s="18" t="s">
        <v>71</v>
      </c>
      <c r="D8" s="68" t="s">
        <v>71</v>
      </c>
      <c r="E8" s="68" t="s">
        <v>71</v>
      </c>
      <c r="F8" s="68" t="s">
        <v>71</v>
      </c>
      <c r="G8" s="69" t="s">
        <v>71</v>
      </c>
      <c r="H8" s="69" t="s">
        <v>71</v>
      </c>
      <c r="I8" s="103" t="s">
        <v>71</v>
      </c>
      <c r="J8" s="69"/>
      <c r="K8" s="69"/>
      <c r="L8" s="69"/>
      <c r="M8" s="67"/>
      <c r="N8" s="2"/>
      <c r="O8" s="29"/>
      <c r="P8" s="64"/>
      <c r="Q8" s="64"/>
      <c r="R8" s="39"/>
    </row>
    <row r="9" spans="1:17" ht="12.75">
      <c r="A9" s="14">
        <v>2</v>
      </c>
      <c r="B9" s="18" t="s">
        <v>71</v>
      </c>
      <c r="C9" s="18" t="s">
        <v>71</v>
      </c>
      <c r="D9" s="68" t="s">
        <v>71</v>
      </c>
      <c r="E9" s="68">
        <v>6</v>
      </c>
      <c r="F9" s="68" t="s">
        <v>71</v>
      </c>
      <c r="G9" s="69" t="s">
        <v>71</v>
      </c>
      <c r="H9" s="69" t="s">
        <v>71</v>
      </c>
      <c r="I9" s="103" t="s">
        <v>71</v>
      </c>
      <c r="J9" s="18"/>
      <c r="K9" s="69"/>
      <c r="L9" s="69"/>
      <c r="M9" s="67"/>
      <c r="N9" s="2"/>
      <c r="O9" s="64"/>
      <c r="P9" s="64"/>
      <c r="Q9" s="61"/>
    </row>
    <row r="10" spans="1:17" ht="12.75">
      <c r="A10" s="14">
        <v>3</v>
      </c>
      <c r="B10" s="18" t="s">
        <v>71</v>
      </c>
      <c r="C10" s="18" t="s">
        <v>71</v>
      </c>
      <c r="D10" s="68" t="s">
        <v>71</v>
      </c>
      <c r="E10" s="18">
        <v>5</v>
      </c>
      <c r="F10" s="68">
        <v>16</v>
      </c>
      <c r="G10" s="69" t="s">
        <v>71</v>
      </c>
      <c r="H10" s="69" t="s">
        <v>71</v>
      </c>
      <c r="I10" s="103" t="s">
        <v>71</v>
      </c>
      <c r="J10" s="69"/>
      <c r="K10" s="69"/>
      <c r="L10" s="69"/>
      <c r="M10" s="67"/>
      <c r="N10" s="2"/>
      <c r="O10" s="64"/>
      <c r="P10" s="64"/>
      <c r="Q10" s="61"/>
    </row>
    <row r="11" spans="1:18" ht="12.75">
      <c r="A11" s="14">
        <v>4</v>
      </c>
      <c r="B11" s="18" t="s">
        <v>71</v>
      </c>
      <c r="C11" s="18">
        <v>5</v>
      </c>
      <c r="D11" s="68" t="s">
        <v>71</v>
      </c>
      <c r="E11" s="68" t="s">
        <v>71</v>
      </c>
      <c r="F11" s="68">
        <v>7</v>
      </c>
      <c r="G11" s="69" t="s">
        <v>71</v>
      </c>
      <c r="H11" s="69">
        <v>12</v>
      </c>
      <c r="I11" s="103" t="s">
        <v>71</v>
      </c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>
      <c r="A12" s="14">
        <v>5</v>
      </c>
      <c r="B12" s="18" t="s">
        <v>71</v>
      </c>
      <c r="C12" s="18">
        <v>8</v>
      </c>
      <c r="D12" s="68" t="s">
        <v>71</v>
      </c>
      <c r="E12" s="68" t="s">
        <v>71</v>
      </c>
      <c r="F12" s="68" t="s">
        <v>71</v>
      </c>
      <c r="G12" s="69" t="s">
        <v>71</v>
      </c>
      <c r="H12" s="69">
        <v>5</v>
      </c>
      <c r="I12" s="103" t="s">
        <v>120</v>
      </c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>
      <c r="A13" s="14">
        <v>6</v>
      </c>
      <c r="B13" s="18">
        <v>6</v>
      </c>
      <c r="C13" s="18">
        <v>6</v>
      </c>
      <c r="D13" s="68" t="s">
        <v>71</v>
      </c>
      <c r="E13" s="68" t="s">
        <v>71</v>
      </c>
      <c r="F13" s="68" t="s">
        <v>71</v>
      </c>
      <c r="G13" s="69" t="s">
        <v>71</v>
      </c>
      <c r="H13" s="69">
        <v>6</v>
      </c>
      <c r="I13" s="103" t="s">
        <v>120</v>
      </c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>
      <c r="A14" s="14">
        <v>7</v>
      </c>
      <c r="B14" s="18">
        <v>6</v>
      </c>
      <c r="C14" s="18">
        <v>7</v>
      </c>
      <c r="D14" s="68" t="s">
        <v>71</v>
      </c>
      <c r="E14" s="68">
        <v>9</v>
      </c>
      <c r="F14" s="68" t="s">
        <v>71</v>
      </c>
      <c r="G14" s="69" t="s">
        <v>71</v>
      </c>
      <c r="H14" s="69">
        <v>5</v>
      </c>
      <c r="I14" s="103" t="s">
        <v>120</v>
      </c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>
      <c r="A15" s="14">
        <v>8</v>
      </c>
      <c r="B15" s="18">
        <v>14</v>
      </c>
      <c r="C15" s="18">
        <v>6</v>
      </c>
      <c r="D15" s="68" t="s">
        <v>71</v>
      </c>
      <c r="E15" s="68" t="s">
        <v>71</v>
      </c>
      <c r="F15" s="68" t="s">
        <v>71</v>
      </c>
      <c r="G15" s="69" t="s">
        <v>71</v>
      </c>
      <c r="H15" s="69">
        <v>4</v>
      </c>
      <c r="I15" s="103" t="s">
        <v>120</v>
      </c>
      <c r="J15" s="18"/>
      <c r="K15" s="69"/>
      <c r="L15" s="69"/>
      <c r="M15" s="18"/>
      <c r="N15" s="2"/>
      <c r="O15" s="64"/>
      <c r="P15" s="64"/>
      <c r="Q15" s="61"/>
      <c r="R15" s="39"/>
    </row>
    <row r="16" spans="1:18" ht="12.75">
      <c r="A16" s="14">
        <v>9</v>
      </c>
      <c r="B16" s="18" t="s">
        <v>71</v>
      </c>
      <c r="C16" s="18" t="s">
        <v>71</v>
      </c>
      <c r="D16" s="68" t="s">
        <v>71</v>
      </c>
      <c r="E16" s="18">
        <v>6</v>
      </c>
      <c r="F16" s="68" t="s">
        <v>71</v>
      </c>
      <c r="G16" s="69">
        <v>5</v>
      </c>
      <c r="H16" s="69" t="s">
        <v>120</v>
      </c>
      <c r="I16" s="103" t="s">
        <v>120</v>
      </c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>
      <c r="A17" s="14">
        <v>10</v>
      </c>
      <c r="B17" s="18" t="s">
        <v>71</v>
      </c>
      <c r="C17" s="18">
        <v>6</v>
      </c>
      <c r="D17" s="68" t="s">
        <v>71</v>
      </c>
      <c r="E17" s="68" t="s">
        <v>71</v>
      </c>
      <c r="F17" s="68">
        <v>6</v>
      </c>
      <c r="G17" s="18" t="s">
        <v>71</v>
      </c>
      <c r="H17" s="68" t="s">
        <v>120</v>
      </c>
      <c r="I17" s="103" t="s">
        <v>120</v>
      </c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>
      <c r="A18" s="14">
        <v>11</v>
      </c>
      <c r="B18" s="18">
        <v>12</v>
      </c>
      <c r="C18" s="18">
        <v>6</v>
      </c>
      <c r="D18" s="68" t="s">
        <v>71</v>
      </c>
      <c r="E18" s="68" t="s">
        <v>71</v>
      </c>
      <c r="F18" s="68">
        <v>5</v>
      </c>
      <c r="G18" s="69" t="s">
        <v>71</v>
      </c>
      <c r="H18" s="68" t="s">
        <v>120</v>
      </c>
      <c r="I18" s="103">
        <v>6</v>
      </c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>
      <c r="A19" s="14">
        <v>12</v>
      </c>
      <c r="B19" s="18">
        <v>15</v>
      </c>
      <c r="C19" s="18" t="s">
        <v>71</v>
      </c>
      <c r="D19" s="68" t="s">
        <v>71</v>
      </c>
      <c r="E19" s="68" t="s">
        <v>71</v>
      </c>
      <c r="F19" s="68">
        <v>8</v>
      </c>
      <c r="G19" s="69" t="s">
        <v>71</v>
      </c>
      <c r="H19" s="68" t="s">
        <v>120</v>
      </c>
      <c r="I19" s="103" t="s">
        <v>120</v>
      </c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>
      <c r="A20" s="14">
        <v>13</v>
      </c>
      <c r="B20" s="18">
        <v>16</v>
      </c>
      <c r="C20" s="18" t="s">
        <v>71</v>
      </c>
      <c r="D20" s="68" t="s">
        <v>71</v>
      </c>
      <c r="E20" s="68" t="s">
        <v>71</v>
      </c>
      <c r="F20" s="68" t="s">
        <v>71</v>
      </c>
      <c r="G20" s="69" t="s">
        <v>71</v>
      </c>
      <c r="H20" s="68">
        <v>4</v>
      </c>
      <c r="I20" s="103">
        <v>6</v>
      </c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>
      <c r="A21" s="14">
        <v>14</v>
      </c>
      <c r="B21" s="18" t="s">
        <v>71</v>
      </c>
      <c r="C21" s="18">
        <v>6</v>
      </c>
      <c r="D21" s="68" t="s">
        <v>71</v>
      </c>
      <c r="E21" s="68" t="s">
        <v>71</v>
      </c>
      <c r="F21" s="68" t="s">
        <v>71</v>
      </c>
      <c r="G21" s="69" t="s">
        <v>71</v>
      </c>
      <c r="H21" s="68">
        <v>4</v>
      </c>
      <c r="I21" s="103" t="s">
        <v>120</v>
      </c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>
      <c r="A22" s="14">
        <v>15</v>
      </c>
      <c r="B22" s="18">
        <v>5</v>
      </c>
      <c r="C22" s="18" t="s">
        <v>71</v>
      </c>
      <c r="D22" s="68" t="s">
        <v>71</v>
      </c>
      <c r="E22" s="68" t="s">
        <v>71</v>
      </c>
      <c r="F22" s="68" t="s">
        <v>71</v>
      </c>
      <c r="G22" s="69" t="s">
        <v>71</v>
      </c>
      <c r="H22" s="68"/>
      <c r="I22" s="103" t="s">
        <v>120</v>
      </c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>
      <c r="A23" s="14">
        <v>16</v>
      </c>
      <c r="B23" s="18" t="s">
        <v>71</v>
      </c>
      <c r="C23" s="18" t="s">
        <v>71</v>
      </c>
      <c r="D23" s="68" t="s">
        <v>71</v>
      </c>
      <c r="E23" s="68">
        <v>13</v>
      </c>
      <c r="F23" s="18" t="s">
        <v>71</v>
      </c>
      <c r="G23" s="18" t="s">
        <v>71</v>
      </c>
      <c r="H23" s="18"/>
      <c r="I23" s="103" t="s">
        <v>120</v>
      </c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>
      <c r="A24" s="14">
        <v>17</v>
      </c>
      <c r="B24" s="18" t="s">
        <v>78</v>
      </c>
      <c r="C24" s="18" t="s">
        <v>71</v>
      </c>
      <c r="D24" s="68" t="s">
        <v>71</v>
      </c>
      <c r="E24" s="68">
        <v>5</v>
      </c>
      <c r="F24" s="18" t="s">
        <v>71</v>
      </c>
      <c r="G24" s="18" t="s">
        <v>71</v>
      </c>
      <c r="H24" s="18"/>
      <c r="I24" s="103" t="s">
        <v>120</v>
      </c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>
      <c r="A25" s="14">
        <v>18</v>
      </c>
      <c r="B25" s="18">
        <v>7</v>
      </c>
      <c r="C25" s="18">
        <v>11</v>
      </c>
      <c r="D25" s="68">
        <v>4</v>
      </c>
      <c r="E25" s="68">
        <v>6</v>
      </c>
      <c r="F25" s="18" t="s">
        <v>78</v>
      </c>
      <c r="G25" s="18" t="s">
        <v>71</v>
      </c>
      <c r="H25" s="18"/>
      <c r="I25" s="103" t="s">
        <v>120</v>
      </c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>
      <c r="A26" s="14">
        <v>19</v>
      </c>
      <c r="B26" s="18" t="s">
        <v>71</v>
      </c>
      <c r="C26" s="18" t="s">
        <v>71</v>
      </c>
      <c r="D26" s="68" t="s">
        <v>120</v>
      </c>
      <c r="E26" s="68" t="s">
        <v>71</v>
      </c>
      <c r="F26" s="18" t="s">
        <v>71</v>
      </c>
      <c r="G26" s="18">
        <v>5</v>
      </c>
      <c r="H26" s="18"/>
      <c r="I26" s="103"/>
      <c r="J26" s="18"/>
      <c r="K26" s="69"/>
      <c r="L26" s="69"/>
      <c r="M26" s="67"/>
      <c r="N26" s="2"/>
      <c r="O26" s="64"/>
      <c r="P26" s="64"/>
      <c r="Q26" s="64"/>
      <c r="R26" s="39"/>
    </row>
    <row r="27" spans="1:17" ht="12.75">
      <c r="A27" s="14">
        <v>20</v>
      </c>
      <c r="B27" s="18" t="s">
        <v>71</v>
      </c>
      <c r="C27" s="18" t="s">
        <v>71</v>
      </c>
      <c r="D27" s="68">
        <v>4</v>
      </c>
      <c r="E27" s="68" t="s">
        <v>71</v>
      </c>
      <c r="F27" s="18">
        <v>5</v>
      </c>
      <c r="G27" s="18" t="s">
        <v>71</v>
      </c>
      <c r="H27" s="18"/>
      <c r="I27" s="103"/>
      <c r="J27" s="69"/>
      <c r="K27" s="69"/>
      <c r="L27" s="69"/>
      <c r="M27" s="67"/>
      <c r="N27" s="2"/>
      <c r="O27" s="64"/>
      <c r="P27" s="2"/>
      <c r="Q27" s="2"/>
    </row>
    <row r="28" spans="1:17" ht="12.75">
      <c r="A28" s="14">
        <v>21</v>
      </c>
      <c r="B28" s="18" t="s">
        <v>71</v>
      </c>
      <c r="C28" s="18" t="s">
        <v>71</v>
      </c>
      <c r="D28" s="68">
        <v>4</v>
      </c>
      <c r="E28" s="68" t="s">
        <v>71</v>
      </c>
      <c r="F28" s="18" t="s">
        <v>71</v>
      </c>
      <c r="G28" s="18" t="s">
        <v>71</v>
      </c>
      <c r="H28" s="18" t="s">
        <v>71</v>
      </c>
      <c r="I28" s="103"/>
      <c r="J28" s="69"/>
      <c r="K28" s="69"/>
      <c r="L28" s="69"/>
      <c r="M28" s="67"/>
      <c r="N28" s="2"/>
      <c r="O28" s="2"/>
      <c r="P28" s="2"/>
      <c r="Q28" s="2"/>
    </row>
    <row r="29" spans="1:17" ht="12.75">
      <c r="A29" s="14">
        <v>22</v>
      </c>
      <c r="B29" s="18" t="s">
        <v>71</v>
      </c>
      <c r="C29" s="18" t="s">
        <v>71</v>
      </c>
      <c r="D29" s="68">
        <v>4</v>
      </c>
      <c r="E29" s="68" t="s">
        <v>71</v>
      </c>
      <c r="F29" s="18" t="s">
        <v>71</v>
      </c>
      <c r="G29" s="18" t="s">
        <v>71</v>
      </c>
      <c r="H29" s="18">
        <v>8</v>
      </c>
      <c r="I29" s="103"/>
      <c r="J29" s="69"/>
      <c r="K29" s="69"/>
      <c r="L29" s="69"/>
      <c r="M29" s="67"/>
      <c r="N29" s="2"/>
      <c r="O29" s="2"/>
      <c r="P29" s="2"/>
      <c r="Q29" s="2"/>
    </row>
    <row r="30" spans="1:17" ht="12.75">
      <c r="A30" s="14">
        <v>23</v>
      </c>
      <c r="B30" s="18">
        <v>6</v>
      </c>
      <c r="C30" s="18">
        <v>6</v>
      </c>
      <c r="D30" s="68" t="s">
        <v>120</v>
      </c>
      <c r="E30" s="68" t="s">
        <v>71</v>
      </c>
      <c r="F30" s="18" t="s">
        <v>71</v>
      </c>
      <c r="G30" s="18" t="s">
        <v>71</v>
      </c>
      <c r="H30" s="18">
        <v>7</v>
      </c>
      <c r="I30" s="103"/>
      <c r="J30" s="69"/>
      <c r="K30" s="69"/>
      <c r="L30" s="69"/>
      <c r="M30" s="67"/>
      <c r="N30" s="2"/>
      <c r="O30" s="2"/>
      <c r="P30" s="2"/>
      <c r="Q30" s="2"/>
    </row>
    <row r="31" spans="1:17" ht="12.75">
      <c r="A31" s="14">
        <v>24</v>
      </c>
      <c r="B31" s="18">
        <v>5</v>
      </c>
      <c r="C31" s="18">
        <v>11</v>
      </c>
      <c r="D31" s="68">
        <v>4</v>
      </c>
      <c r="E31" s="15" t="s">
        <v>71</v>
      </c>
      <c r="F31" s="18">
        <v>5</v>
      </c>
      <c r="G31" s="18" t="s">
        <v>71</v>
      </c>
      <c r="H31" s="18">
        <v>7</v>
      </c>
      <c r="I31" s="69"/>
      <c r="J31" s="69"/>
      <c r="K31" s="69"/>
      <c r="L31" s="69"/>
      <c r="M31" s="67"/>
      <c r="N31" s="2"/>
      <c r="O31" s="2"/>
      <c r="P31" s="2"/>
      <c r="Q31" s="2"/>
    </row>
    <row r="32" spans="1:17" ht="12.75">
      <c r="A32" s="14">
        <v>25</v>
      </c>
      <c r="B32" s="18">
        <v>7</v>
      </c>
      <c r="C32" s="18">
        <v>5</v>
      </c>
      <c r="D32" s="68" t="s">
        <v>71</v>
      </c>
      <c r="E32" s="15" t="s">
        <v>71</v>
      </c>
      <c r="F32" s="18">
        <v>6</v>
      </c>
      <c r="G32" s="18" t="s">
        <v>71</v>
      </c>
      <c r="H32" s="18"/>
      <c r="I32" s="18"/>
      <c r="J32" s="69"/>
      <c r="K32" s="69"/>
      <c r="L32" s="69"/>
      <c r="M32" s="67"/>
      <c r="N32" s="2"/>
      <c r="O32" s="2"/>
      <c r="P32" s="2"/>
      <c r="Q32" s="2"/>
    </row>
    <row r="33" spans="1:17" ht="12.75">
      <c r="A33" s="14">
        <v>26</v>
      </c>
      <c r="B33" s="18">
        <v>6</v>
      </c>
      <c r="C33" s="18">
        <v>8</v>
      </c>
      <c r="D33" s="68" t="s">
        <v>71</v>
      </c>
      <c r="E33" s="68" t="s">
        <v>71</v>
      </c>
      <c r="F33" s="18" t="s">
        <v>71</v>
      </c>
      <c r="G33" s="18" t="s">
        <v>71</v>
      </c>
      <c r="H33" s="18">
        <v>7</v>
      </c>
      <c r="I33" s="18"/>
      <c r="J33" s="69"/>
      <c r="K33" s="69"/>
      <c r="L33" s="69"/>
      <c r="M33" s="67"/>
      <c r="N33" s="2"/>
      <c r="O33" s="2"/>
      <c r="P33" s="2"/>
      <c r="Q33" s="2"/>
    </row>
    <row r="34" spans="1:17" ht="12.75">
      <c r="A34" s="14">
        <v>27</v>
      </c>
      <c r="B34" s="18" t="s">
        <v>71</v>
      </c>
      <c r="C34" s="18" t="s">
        <v>71</v>
      </c>
      <c r="D34" s="68" t="s">
        <v>71</v>
      </c>
      <c r="E34" s="68" t="s">
        <v>71</v>
      </c>
      <c r="F34" s="18" t="s">
        <v>71</v>
      </c>
      <c r="G34" s="18">
        <v>8</v>
      </c>
      <c r="H34" s="18">
        <v>9</v>
      </c>
      <c r="I34" s="18"/>
      <c r="J34" s="69"/>
      <c r="K34" s="69"/>
      <c r="L34" s="69"/>
      <c r="M34" s="67"/>
      <c r="N34" s="2"/>
      <c r="O34" s="2"/>
      <c r="P34" s="2"/>
      <c r="Q34" s="2"/>
    </row>
    <row r="35" spans="1:17" ht="12.75">
      <c r="A35" s="14">
        <v>28</v>
      </c>
      <c r="B35" s="18">
        <v>6</v>
      </c>
      <c r="C35" s="18" t="s">
        <v>71</v>
      </c>
      <c r="D35" s="68" t="s">
        <v>71</v>
      </c>
      <c r="E35" s="68" t="s">
        <v>71</v>
      </c>
      <c r="F35" s="18" t="s">
        <v>71</v>
      </c>
      <c r="G35" s="18">
        <v>7</v>
      </c>
      <c r="H35" s="18">
        <v>7</v>
      </c>
      <c r="I35" s="18"/>
      <c r="J35" s="69"/>
      <c r="K35" s="69"/>
      <c r="L35" s="69"/>
      <c r="M35" s="67"/>
      <c r="N35" s="2"/>
      <c r="O35" s="2"/>
      <c r="P35" s="2"/>
      <c r="Q35" s="2"/>
    </row>
    <row r="36" spans="1:17" ht="12.75">
      <c r="A36" s="14">
        <v>29</v>
      </c>
      <c r="B36" s="18" t="s">
        <v>71</v>
      </c>
      <c r="C36" s="18" t="s">
        <v>88</v>
      </c>
      <c r="D36" s="68" t="s">
        <v>71</v>
      </c>
      <c r="E36" s="15" t="s">
        <v>71</v>
      </c>
      <c r="F36" s="18">
        <v>5</v>
      </c>
      <c r="G36" s="18">
        <v>8</v>
      </c>
      <c r="H36" s="18"/>
      <c r="I36" s="103"/>
      <c r="J36" s="69"/>
      <c r="K36" s="69"/>
      <c r="L36" s="67"/>
      <c r="M36" s="67"/>
      <c r="N36" s="2"/>
      <c r="O36" s="2"/>
      <c r="P36" s="2"/>
      <c r="Q36" s="2"/>
    </row>
    <row r="37" spans="1:17" ht="12.75">
      <c r="A37" s="14">
        <v>30</v>
      </c>
      <c r="B37" s="18">
        <v>5</v>
      </c>
      <c r="C37" s="18" t="s">
        <v>88</v>
      </c>
      <c r="D37" s="68" t="s">
        <v>71</v>
      </c>
      <c r="E37" s="68" t="s">
        <v>71</v>
      </c>
      <c r="F37" s="18" t="s">
        <v>71</v>
      </c>
      <c r="G37" s="18">
        <v>7</v>
      </c>
      <c r="H37" s="18" t="s">
        <v>71</v>
      </c>
      <c r="I37" s="18"/>
      <c r="J37" s="69"/>
      <c r="K37" s="69"/>
      <c r="L37" s="67"/>
      <c r="M37" s="67"/>
      <c r="N37" s="2"/>
      <c r="O37" s="2"/>
      <c r="P37" s="2"/>
      <c r="Q37" s="2"/>
    </row>
    <row r="38" spans="1:17" ht="12.75">
      <c r="A38" s="14">
        <v>31</v>
      </c>
      <c r="B38" s="18" t="s">
        <v>71</v>
      </c>
      <c r="C38" s="18" t="s">
        <v>88</v>
      </c>
      <c r="D38" s="15" t="s">
        <v>71</v>
      </c>
      <c r="E38" s="18"/>
      <c r="F38" s="18" t="s">
        <v>71</v>
      </c>
      <c r="G38" s="18"/>
      <c r="H38" s="69">
        <v>12</v>
      </c>
      <c r="I38" s="18"/>
      <c r="J38" s="18"/>
      <c r="K38" s="69"/>
      <c r="L38" s="18"/>
      <c r="M38" s="67"/>
      <c r="N38" s="2"/>
      <c r="O38" s="2"/>
      <c r="P38" s="2"/>
      <c r="Q38" s="2"/>
    </row>
    <row r="39" spans="1:18" ht="12.75">
      <c r="A39" s="24"/>
      <c r="B39" s="89"/>
      <c r="C39" s="90"/>
      <c r="D39" s="89"/>
      <c r="E39" s="89"/>
      <c r="F39" s="89"/>
      <c r="G39" s="89"/>
      <c r="H39" s="91"/>
      <c r="I39" s="89"/>
      <c r="J39" s="89"/>
      <c r="K39" s="89"/>
      <c r="L39" s="89"/>
      <c r="M39" s="89"/>
      <c r="N39" s="2"/>
      <c r="O39" s="22"/>
      <c r="P39" s="2"/>
      <c r="Q39" s="2"/>
      <c r="R39" s="2"/>
    </row>
    <row r="40" spans="1:18" ht="12.75">
      <c r="A40" s="13" t="s">
        <v>16</v>
      </c>
      <c r="B40" s="1">
        <f>COUNTIF(B8:B38,"&gt;42")</f>
        <v>0</v>
      </c>
      <c r="C40" s="1">
        <f aca="true" t="shared" si="3" ref="C40:M40">COUNTIF(C8:C38,"&gt;42")</f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2"/>
      <c r="P40" s="2"/>
      <c r="Q40" s="2"/>
      <c r="R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30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28</v>
      </c>
      <c r="D41" s="12">
        <f t="shared" si="4"/>
        <v>31</v>
      </c>
      <c r="E41" s="12">
        <f t="shared" si="4"/>
        <v>30</v>
      </c>
      <c r="F41" s="12">
        <f t="shared" si="4"/>
        <v>30</v>
      </c>
      <c r="G41" s="12">
        <f t="shared" si="4"/>
        <v>30</v>
      </c>
      <c r="H41" s="12">
        <f t="shared" si="4"/>
        <v>23</v>
      </c>
      <c r="I41" s="12">
        <f t="shared" si="4"/>
        <v>18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220</v>
      </c>
    </row>
    <row r="42" ht="12.75">
      <c r="O42" s="8"/>
    </row>
    <row r="43" ht="12.75">
      <c r="O43" s="8"/>
    </row>
    <row r="44" ht="12.75">
      <c r="O44" s="8"/>
    </row>
    <row r="45" ht="12.75">
      <c r="O45" s="8"/>
    </row>
    <row r="46" ht="12.75">
      <c r="O46" s="8"/>
    </row>
    <row r="47" ht="12.75">
      <c r="O47" s="8"/>
    </row>
    <row r="48" ht="12.75">
      <c r="O48" s="8"/>
    </row>
    <row r="49" ht="12.75">
      <c r="O49" s="8"/>
    </row>
    <row r="50" ht="12.75">
      <c r="O50" s="8"/>
    </row>
    <row r="51" ht="12.75">
      <c r="O51" s="8"/>
    </row>
    <row r="52" ht="12.75">
      <c r="O52" s="8"/>
    </row>
    <row r="53" ht="12.75">
      <c r="O53" s="8"/>
    </row>
    <row r="54" ht="12.75">
      <c r="O54" s="8"/>
    </row>
    <row r="55" ht="12.75">
      <c r="O55" s="8"/>
    </row>
    <row r="56" ht="12.75">
      <c r="O56" s="8"/>
    </row>
    <row r="57" ht="12.75">
      <c r="O57" s="8"/>
    </row>
    <row r="58" ht="12.75">
      <c r="O58" s="8"/>
    </row>
    <row r="59" ht="12.75">
      <c r="O59" s="8"/>
    </row>
    <row r="60" ht="12.75">
      <c r="O60" s="8"/>
    </row>
    <row r="61" ht="12.75">
      <c r="O61" s="8"/>
    </row>
    <row r="62" ht="12.75">
      <c r="O62" s="8"/>
    </row>
    <row r="63" ht="12.75">
      <c r="O63" s="8"/>
    </row>
    <row r="64" ht="12.75">
      <c r="O64" s="8"/>
    </row>
    <row r="65" ht="12.75">
      <c r="O65" s="8"/>
    </row>
    <row r="66" ht="12.75">
      <c r="O66" s="8"/>
    </row>
    <row r="67" ht="12.75">
      <c r="O67" s="8"/>
    </row>
    <row r="68" ht="12.75">
      <c r="O68" s="8"/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O4:O5 P4 Q5">
    <cfRule type="cellIs" priority="4" dxfId="0" operator="greaterThan" stopIfTrue="1">
      <formula>0</formula>
    </cfRule>
  </conditionalFormatting>
  <conditionalFormatting sqref="Q7">
    <cfRule type="cellIs" priority="5" dxfId="0" operator="greaterThan" stopIfTrue="1">
      <formula>29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34" sqref="W34"/>
    </sheetView>
  </sheetViews>
  <sheetFormatPr defaultColWidth="9.140625" defaultRowHeight="12.75"/>
  <cols>
    <col min="1" max="1" width="19.140625" style="7" customWidth="1"/>
    <col min="2" max="13" width="7.7109375" style="7" customWidth="1"/>
    <col min="14" max="14" width="3.7109375" style="7" customWidth="1"/>
    <col min="15" max="15" width="8.7109375" style="7" bestFit="1" customWidth="1"/>
    <col min="16" max="17" width="9.28125" style="7" bestFit="1" customWidth="1"/>
    <col min="18" max="18" width="24.28125" style="7" bestFit="1" customWidth="1"/>
    <col min="19" max="16384" width="9.140625" style="7" customWidth="1"/>
  </cols>
  <sheetData>
    <row r="1" spans="1:17" ht="15.75" customHeight="1">
      <c r="A1" s="42" t="s">
        <v>147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10" t="s">
        <v>0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2"/>
      <c r="O3" s="28" t="s">
        <v>81</v>
      </c>
      <c r="P3" s="28" t="s">
        <v>82</v>
      </c>
      <c r="Q3" s="63"/>
      <c r="R3" s="23" t="s">
        <v>19</v>
      </c>
    </row>
    <row r="4" spans="1:18" ht="14.25" customHeight="1">
      <c r="A4" s="16" t="s">
        <v>1</v>
      </c>
      <c r="B4" s="5">
        <f>IF(ISERROR(AVERAGE(B7:B37)),"",AVERAGE(B7:B37))</f>
      </c>
      <c r="C4" s="5">
        <f aca="true" t="shared" si="0" ref="C4:M4">IF(ISERROR(AVERAGE(C7:C37)),"",AVERAGE(C7:C37))</f>
      </c>
      <c r="D4" s="5">
        <f t="shared" si="0"/>
      </c>
      <c r="E4" s="5">
        <f t="shared" si="0"/>
      </c>
      <c r="F4" s="5">
        <f t="shared" si="0"/>
      </c>
      <c r="G4" s="5">
        <f t="shared" si="0"/>
      </c>
      <c r="H4" s="5">
        <f t="shared" si="0"/>
      </c>
      <c r="I4" s="5">
        <f t="shared" si="0"/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"/>
      <c r="O4" s="28">
        <f>COUNTIF(B4:M4,"&gt;20")</f>
        <v>0</v>
      </c>
      <c r="P4" s="28">
        <f>COUNTIF(B4:M4,"&gt;29")</f>
        <v>0</v>
      </c>
      <c r="Q4" s="28" t="s">
        <v>83</v>
      </c>
      <c r="R4" s="26">
        <f>IF(ISERROR(AVERAGE(B7:M37)),"",AVERAGE(B7:M37))</f>
      </c>
    </row>
    <row r="5" spans="1:18" ht="14.25" customHeight="1">
      <c r="A5" s="16" t="s">
        <v>2</v>
      </c>
      <c r="B5" s="5">
        <f aca="true" t="shared" si="1" ref="B5:M5">MAX(B7:B37)</f>
        <v>0</v>
      </c>
      <c r="C5" s="5">
        <f t="shared" si="1"/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"/>
      <c r="O5" s="62"/>
      <c r="P5" s="29"/>
      <c r="Q5" s="28">
        <f>SUM(B39:M39)</f>
        <v>0</v>
      </c>
      <c r="R5" s="51"/>
    </row>
    <row r="6" spans="1:18" ht="14.25" customHeight="1">
      <c r="A6" s="17" t="s">
        <v>3</v>
      </c>
      <c r="B6" s="6">
        <f aca="true" t="shared" si="2" ref="B6:M6">MIN(B7:B37)</f>
        <v>0</v>
      </c>
      <c r="C6" s="6">
        <f t="shared" si="2"/>
        <v>0</v>
      </c>
      <c r="D6" s="6">
        <f t="shared" si="2"/>
        <v>0</v>
      </c>
      <c r="E6" s="6">
        <f t="shared" si="2"/>
        <v>0</v>
      </c>
      <c r="F6" s="6">
        <f t="shared" si="2"/>
        <v>0</v>
      </c>
      <c r="G6" s="6">
        <f t="shared" si="2"/>
        <v>0</v>
      </c>
      <c r="H6" s="6">
        <f t="shared" si="2"/>
        <v>0</v>
      </c>
      <c r="I6" s="6">
        <f t="shared" si="2"/>
        <v>0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"/>
      <c r="O6" s="29"/>
      <c r="P6" s="29"/>
      <c r="Q6" s="29"/>
      <c r="R6" s="26" t="s">
        <v>20</v>
      </c>
    </row>
    <row r="7" spans="1:18" ht="12.75" customHeight="1">
      <c r="A7" s="1">
        <v>1</v>
      </c>
      <c r="B7" s="68"/>
      <c r="C7" s="18"/>
      <c r="D7" s="15"/>
      <c r="E7" s="68"/>
      <c r="F7" s="68"/>
      <c r="G7" s="67"/>
      <c r="H7" s="67"/>
      <c r="I7" s="67"/>
      <c r="J7" s="68"/>
      <c r="K7" s="68"/>
      <c r="L7" s="67"/>
      <c r="M7" s="67"/>
      <c r="N7" s="2"/>
      <c r="O7" s="29"/>
      <c r="P7" s="29"/>
      <c r="Q7" s="54"/>
      <c r="R7" s="66">
        <f>IF(ISERROR(AVERAGE(B4:M4)),"",AVERAGE(B4:M4))</f>
      </c>
    </row>
    <row r="8" spans="1:17" ht="12.75" customHeight="1">
      <c r="A8" s="1">
        <v>2</v>
      </c>
      <c r="B8" s="15"/>
      <c r="C8" s="18"/>
      <c r="D8" s="68"/>
      <c r="E8" s="68"/>
      <c r="F8" s="15"/>
      <c r="G8" s="67"/>
      <c r="H8" s="67"/>
      <c r="I8" s="67"/>
      <c r="J8" s="68"/>
      <c r="K8" s="68"/>
      <c r="L8" s="67"/>
      <c r="M8" s="67"/>
      <c r="N8" s="2"/>
      <c r="O8" s="2"/>
      <c r="P8" s="2"/>
      <c r="Q8" s="2"/>
    </row>
    <row r="9" spans="1:18" ht="12.75" customHeight="1">
      <c r="A9" s="1">
        <v>3</v>
      </c>
      <c r="B9" s="15"/>
      <c r="C9" s="18"/>
      <c r="D9" s="68"/>
      <c r="E9" s="68"/>
      <c r="F9" s="68"/>
      <c r="G9" s="67"/>
      <c r="H9" s="67"/>
      <c r="I9" s="67"/>
      <c r="J9" s="67"/>
      <c r="K9" s="68"/>
      <c r="L9" s="67"/>
      <c r="M9" s="67"/>
      <c r="N9" s="2"/>
      <c r="O9" s="2"/>
      <c r="P9" s="2"/>
      <c r="Q9" s="2"/>
      <c r="R9" s="80" t="s">
        <v>137</v>
      </c>
    </row>
    <row r="10" spans="1:18" ht="12.75" customHeight="1">
      <c r="A10" s="1">
        <v>4</v>
      </c>
      <c r="B10" s="68"/>
      <c r="C10" s="18"/>
      <c r="D10" s="15"/>
      <c r="E10" s="68"/>
      <c r="F10" s="68"/>
      <c r="G10" s="67"/>
      <c r="H10" s="67"/>
      <c r="I10" s="67"/>
      <c r="J10" s="67"/>
      <c r="K10" s="68"/>
      <c r="L10" s="67"/>
      <c r="M10" s="67"/>
      <c r="N10" s="2"/>
      <c r="O10" s="2"/>
      <c r="P10" s="2"/>
      <c r="Q10" s="2"/>
      <c r="R10" s="73">
        <f>COUNTIF(B4:M4,"&gt;0")</f>
        <v>0</v>
      </c>
    </row>
    <row r="11" spans="1:17" ht="12.75" customHeight="1">
      <c r="A11" s="1">
        <v>5</v>
      </c>
      <c r="B11" s="68"/>
      <c r="C11" s="18"/>
      <c r="D11" s="68"/>
      <c r="E11" s="15"/>
      <c r="F11" s="15"/>
      <c r="G11" s="67"/>
      <c r="H11" s="67"/>
      <c r="I11" s="67"/>
      <c r="J11" s="67"/>
      <c r="K11" s="67"/>
      <c r="L11" s="67"/>
      <c r="M11" s="67"/>
      <c r="N11" s="2"/>
      <c r="O11" s="2"/>
      <c r="P11" s="2"/>
      <c r="Q11" s="2"/>
    </row>
    <row r="12" spans="1:17" ht="12.75" customHeight="1">
      <c r="A12" s="1">
        <v>6</v>
      </c>
      <c r="B12" s="68"/>
      <c r="C12" s="18"/>
      <c r="D12" s="68"/>
      <c r="E12" s="15"/>
      <c r="F12" s="15"/>
      <c r="G12" s="67"/>
      <c r="H12" s="67"/>
      <c r="I12" s="67"/>
      <c r="J12" s="67"/>
      <c r="K12" s="67"/>
      <c r="L12" s="67"/>
      <c r="M12" s="67"/>
      <c r="N12" s="2"/>
      <c r="O12" s="2"/>
      <c r="P12" s="2"/>
      <c r="Q12" s="2"/>
    </row>
    <row r="13" spans="1:17" ht="12.75" customHeight="1">
      <c r="A13" s="1">
        <v>7</v>
      </c>
      <c r="B13" s="68"/>
      <c r="C13" s="18"/>
      <c r="D13" s="15"/>
      <c r="E13" s="15"/>
      <c r="F13" s="15"/>
      <c r="G13" s="67"/>
      <c r="H13" s="67"/>
      <c r="I13" s="67"/>
      <c r="J13" s="67"/>
      <c r="K13" s="67"/>
      <c r="L13" s="67"/>
      <c r="M13" s="67"/>
      <c r="N13" s="2"/>
      <c r="O13" s="2"/>
      <c r="P13" s="2"/>
      <c r="Q13" s="2"/>
    </row>
    <row r="14" spans="1:17" ht="12.75" customHeight="1">
      <c r="A14" s="1">
        <v>8</v>
      </c>
      <c r="B14" s="68"/>
      <c r="C14" s="18"/>
      <c r="D14" s="68"/>
      <c r="E14" s="68"/>
      <c r="F14" s="68"/>
      <c r="G14" s="67"/>
      <c r="H14" s="67"/>
      <c r="I14" s="67"/>
      <c r="J14" s="67"/>
      <c r="K14" s="67"/>
      <c r="L14" s="67"/>
      <c r="M14" s="67"/>
      <c r="N14" s="2"/>
      <c r="O14" s="2"/>
      <c r="P14" s="2"/>
      <c r="Q14" s="2"/>
    </row>
    <row r="15" spans="1:17" ht="12.75" customHeight="1">
      <c r="A15" s="1">
        <v>9</v>
      </c>
      <c r="B15" s="68"/>
      <c r="C15" s="18"/>
      <c r="D15" s="68"/>
      <c r="E15" s="68"/>
      <c r="F15" s="68"/>
      <c r="G15" s="67"/>
      <c r="H15" s="67"/>
      <c r="I15" s="67"/>
      <c r="J15" s="67"/>
      <c r="K15" s="67"/>
      <c r="L15" s="67"/>
      <c r="M15" s="67"/>
      <c r="N15" s="2"/>
      <c r="O15" s="2"/>
      <c r="P15" s="2"/>
      <c r="Q15" s="2"/>
    </row>
    <row r="16" spans="1:17" ht="12.75" customHeight="1">
      <c r="A16" s="1">
        <v>10</v>
      </c>
      <c r="B16" s="68"/>
      <c r="C16" s="18"/>
      <c r="D16" s="68"/>
      <c r="E16" s="15"/>
      <c r="F16" s="15"/>
      <c r="G16" s="67"/>
      <c r="H16" s="67"/>
      <c r="I16" s="67"/>
      <c r="J16" s="67"/>
      <c r="K16" s="67"/>
      <c r="L16" s="67"/>
      <c r="M16" s="67"/>
      <c r="N16" s="2"/>
      <c r="O16" s="2"/>
      <c r="P16" s="2"/>
      <c r="Q16" s="2"/>
    </row>
    <row r="17" spans="1:17" ht="12.75" customHeight="1">
      <c r="A17" s="1">
        <v>11</v>
      </c>
      <c r="B17" s="15"/>
      <c r="C17" s="18"/>
      <c r="D17" s="68"/>
      <c r="E17" s="68"/>
      <c r="F17" s="15"/>
      <c r="G17" s="67"/>
      <c r="H17" s="67"/>
      <c r="I17" s="67"/>
      <c r="J17" s="67"/>
      <c r="K17" s="67"/>
      <c r="L17" s="67"/>
      <c r="M17" s="67"/>
      <c r="N17" s="2"/>
      <c r="O17" s="2"/>
      <c r="P17" s="2"/>
      <c r="Q17" s="2"/>
    </row>
    <row r="18" spans="1:17" ht="12.75" customHeight="1">
      <c r="A18" s="1">
        <v>12</v>
      </c>
      <c r="B18" s="68"/>
      <c r="C18" s="18"/>
      <c r="D18" s="68"/>
      <c r="E18" s="15"/>
      <c r="F18" s="15"/>
      <c r="G18" s="67"/>
      <c r="H18" s="67"/>
      <c r="I18" s="67"/>
      <c r="J18" s="67"/>
      <c r="K18" s="67"/>
      <c r="L18" s="67"/>
      <c r="M18" s="67"/>
      <c r="N18" s="2"/>
      <c r="O18" s="2"/>
      <c r="P18" s="2"/>
      <c r="Q18" s="2"/>
    </row>
    <row r="19" spans="1:17" ht="12.75" customHeight="1">
      <c r="A19" s="1">
        <v>13</v>
      </c>
      <c r="B19" s="15"/>
      <c r="C19" s="18"/>
      <c r="D19" s="68"/>
      <c r="E19" s="15"/>
      <c r="F19" s="15"/>
      <c r="G19" s="67"/>
      <c r="H19" s="67"/>
      <c r="I19" s="67"/>
      <c r="J19" s="67"/>
      <c r="K19" s="67"/>
      <c r="L19" s="67"/>
      <c r="M19" s="67"/>
      <c r="N19" s="2"/>
      <c r="O19" s="2"/>
      <c r="P19" s="2"/>
      <c r="Q19" s="2"/>
    </row>
    <row r="20" spans="1:17" ht="12.75" customHeight="1">
      <c r="A20" s="1">
        <v>14</v>
      </c>
      <c r="B20" s="68"/>
      <c r="C20" s="18"/>
      <c r="D20" s="68"/>
      <c r="E20" s="68"/>
      <c r="F20" s="15"/>
      <c r="G20" s="67"/>
      <c r="H20" s="67"/>
      <c r="I20" s="67"/>
      <c r="J20" s="67"/>
      <c r="K20" s="67"/>
      <c r="L20" s="67"/>
      <c r="M20" s="67"/>
      <c r="N20" s="2"/>
      <c r="O20" s="2"/>
      <c r="P20" s="2"/>
      <c r="Q20" s="2"/>
    </row>
    <row r="21" spans="1:17" ht="12.75" customHeight="1">
      <c r="A21" s="1">
        <v>15</v>
      </c>
      <c r="B21" s="15"/>
      <c r="C21" s="18"/>
      <c r="D21" s="68"/>
      <c r="E21" s="15"/>
      <c r="F21" s="15"/>
      <c r="G21" s="67"/>
      <c r="H21" s="67"/>
      <c r="I21" s="67"/>
      <c r="J21" s="67"/>
      <c r="K21" s="67"/>
      <c r="L21" s="67"/>
      <c r="M21" s="67"/>
      <c r="N21" s="2"/>
      <c r="O21" s="2"/>
      <c r="P21" s="2"/>
      <c r="Q21" s="2"/>
    </row>
    <row r="22" spans="1:17" ht="12.75" customHeight="1">
      <c r="A22" s="1">
        <v>16</v>
      </c>
      <c r="B22" s="15"/>
      <c r="C22" s="18"/>
      <c r="D22" s="68"/>
      <c r="E22" s="68"/>
      <c r="F22" s="15"/>
      <c r="G22" s="67"/>
      <c r="H22" s="67"/>
      <c r="I22" s="67"/>
      <c r="J22" s="67"/>
      <c r="K22" s="67"/>
      <c r="L22" s="67"/>
      <c r="M22" s="67"/>
      <c r="N22" s="2"/>
      <c r="O22" s="2"/>
      <c r="P22" s="2"/>
      <c r="Q22" s="2"/>
    </row>
    <row r="23" spans="1:17" ht="12.75" customHeight="1">
      <c r="A23" s="1">
        <v>17</v>
      </c>
      <c r="B23" s="15"/>
      <c r="C23" s="18"/>
      <c r="D23" s="68"/>
      <c r="E23" s="15"/>
      <c r="F23" s="15"/>
      <c r="G23" s="69"/>
      <c r="H23" s="67"/>
      <c r="I23" s="67"/>
      <c r="J23" s="67"/>
      <c r="K23" s="67"/>
      <c r="L23" s="67"/>
      <c r="M23" s="67"/>
      <c r="N23" s="2"/>
      <c r="O23" s="2"/>
      <c r="P23" s="2"/>
      <c r="Q23" s="2"/>
    </row>
    <row r="24" spans="1:17" ht="12.75" customHeight="1">
      <c r="A24" s="1">
        <v>18</v>
      </c>
      <c r="B24" s="15"/>
      <c r="C24" s="18"/>
      <c r="D24" s="68"/>
      <c r="E24" s="15"/>
      <c r="F24" s="15"/>
      <c r="G24" s="69"/>
      <c r="H24" s="67"/>
      <c r="I24" s="67"/>
      <c r="J24" s="67"/>
      <c r="K24" s="67"/>
      <c r="L24" s="67"/>
      <c r="M24" s="67"/>
      <c r="N24" s="2"/>
      <c r="O24" s="2"/>
      <c r="P24" s="2"/>
      <c r="Q24" s="2"/>
    </row>
    <row r="25" spans="1:17" ht="12.75" customHeight="1">
      <c r="A25" s="1">
        <v>19</v>
      </c>
      <c r="B25" s="68"/>
      <c r="C25" s="18"/>
      <c r="D25" s="68"/>
      <c r="E25" s="68"/>
      <c r="F25" s="15"/>
      <c r="G25" s="69"/>
      <c r="H25" s="67"/>
      <c r="I25" s="67"/>
      <c r="J25" s="67"/>
      <c r="K25" s="67"/>
      <c r="L25" s="67"/>
      <c r="M25" s="67"/>
      <c r="N25" s="2"/>
      <c r="O25" s="2"/>
      <c r="P25" s="2"/>
      <c r="Q25" s="2"/>
    </row>
    <row r="26" spans="1:17" ht="12.75" customHeight="1">
      <c r="A26" s="1">
        <v>20</v>
      </c>
      <c r="B26" s="15"/>
      <c r="C26" s="18"/>
      <c r="D26" s="68"/>
      <c r="E26" s="15"/>
      <c r="F26" s="15"/>
      <c r="G26" s="69"/>
      <c r="H26" s="67"/>
      <c r="I26" s="67"/>
      <c r="J26" s="67"/>
      <c r="K26" s="67"/>
      <c r="L26" s="67"/>
      <c r="M26" s="67"/>
      <c r="N26" s="2"/>
      <c r="O26" s="2"/>
      <c r="P26" s="2"/>
      <c r="Q26" s="2"/>
    </row>
    <row r="27" spans="1:17" ht="12.75" customHeight="1">
      <c r="A27" s="1">
        <v>21</v>
      </c>
      <c r="B27" s="68"/>
      <c r="C27" s="18"/>
      <c r="D27" s="68"/>
      <c r="E27" s="15"/>
      <c r="F27" s="15"/>
      <c r="G27" s="69"/>
      <c r="H27" s="67"/>
      <c r="I27" s="67"/>
      <c r="J27" s="67"/>
      <c r="K27" s="67"/>
      <c r="L27" s="67"/>
      <c r="M27" s="67"/>
      <c r="N27" s="2"/>
      <c r="O27" s="2"/>
      <c r="P27" s="2"/>
      <c r="Q27" s="2"/>
    </row>
    <row r="28" spans="1:17" ht="12.75" customHeight="1">
      <c r="A28" s="1">
        <v>22</v>
      </c>
      <c r="B28" s="68"/>
      <c r="C28" s="18"/>
      <c r="D28" s="68"/>
      <c r="E28" s="15"/>
      <c r="F28" s="15"/>
      <c r="G28" s="69"/>
      <c r="H28" s="67"/>
      <c r="I28" s="67"/>
      <c r="J28" s="67"/>
      <c r="K28" s="67"/>
      <c r="L28" s="67"/>
      <c r="M28" s="67"/>
      <c r="N28" s="2"/>
      <c r="O28" s="2"/>
      <c r="P28" s="2"/>
      <c r="Q28" s="2"/>
    </row>
    <row r="29" spans="1:17" ht="12.75" customHeight="1">
      <c r="A29" s="1">
        <v>23</v>
      </c>
      <c r="B29" s="68"/>
      <c r="C29" s="18"/>
      <c r="D29" s="15"/>
      <c r="E29" s="15"/>
      <c r="F29" s="15"/>
      <c r="G29" s="69"/>
      <c r="H29" s="67"/>
      <c r="I29" s="67"/>
      <c r="J29" s="67"/>
      <c r="K29" s="67"/>
      <c r="L29" s="67"/>
      <c r="M29" s="67"/>
      <c r="N29" s="2"/>
      <c r="O29" s="2"/>
      <c r="P29" s="2"/>
      <c r="Q29" s="2"/>
    </row>
    <row r="30" spans="1:17" ht="12.75" customHeight="1">
      <c r="A30" s="1">
        <v>24</v>
      </c>
      <c r="B30" s="68"/>
      <c r="C30" s="18"/>
      <c r="D30" s="15"/>
      <c r="E30" s="15"/>
      <c r="F30" s="15"/>
      <c r="G30" s="69"/>
      <c r="H30" s="67"/>
      <c r="I30" s="67"/>
      <c r="J30" s="67"/>
      <c r="K30" s="67"/>
      <c r="L30" s="67"/>
      <c r="M30" s="67"/>
      <c r="N30" s="2"/>
      <c r="O30" s="2"/>
      <c r="P30" s="2"/>
      <c r="Q30" s="2"/>
    </row>
    <row r="31" spans="1:17" ht="12.75" customHeight="1">
      <c r="A31" s="1">
        <v>25</v>
      </c>
      <c r="B31" s="68"/>
      <c r="C31" s="18"/>
      <c r="D31" s="15"/>
      <c r="E31" s="15"/>
      <c r="F31" s="15"/>
      <c r="G31" s="69"/>
      <c r="H31" s="67"/>
      <c r="I31" s="67"/>
      <c r="J31" s="67"/>
      <c r="K31" s="67"/>
      <c r="L31" s="67"/>
      <c r="M31" s="67"/>
      <c r="N31" s="2"/>
      <c r="O31" s="2"/>
      <c r="P31" s="2"/>
      <c r="Q31" s="2"/>
    </row>
    <row r="32" spans="1:17" ht="12.75" customHeight="1">
      <c r="A32" s="1">
        <v>26</v>
      </c>
      <c r="B32" s="15"/>
      <c r="C32" s="18"/>
      <c r="D32" s="15"/>
      <c r="E32" s="15"/>
      <c r="F32" s="15"/>
      <c r="G32" s="69"/>
      <c r="H32" s="67"/>
      <c r="I32" s="67"/>
      <c r="J32" s="67"/>
      <c r="K32" s="67"/>
      <c r="L32" s="67"/>
      <c r="M32" s="67"/>
      <c r="N32" s="2"/>
      <c r="O32" s="2"/>
      <c r="P32" s="2"/>
      <c r="Q32" s="2"/>
    </row>
    <row r="33" spans="1:17" ht="12.75" customHeight="1">
      <c r="A33" s="1">
        <v>27</v>
      </c>
      <c r="B33" s="15"/>
      <c r="C33" s="18"/>
      <c r="D33" s="15"/>
      <c r="E33" s="15"/>
      <c r="F33" s="15"/>
      <c r="G33" s="69"/>
      <c r="H33" s="67"/>
      <c r="I33" s="67"/>
      <c r="J33" s="67"/>
      <c r="K33" s="67"/>
      <c r="L33" s="67"/>
      <c r="M33" s="67"/>
      <c r="N33" s="2"/>
      <c r="O33" s="2"/>
      <c r="P33" s="2"/>
      <c r="Q33" s="2"/>
    </row>
    <row r="34" spans="1:17" ht="12.75" customHeight="1">
      <c r="A34" s="1">
        <v>28</v>
      </c>
      <c r="B34" s="68"/>
      <c r="C34" s="18"/>
      <c r="D34" s="15"/>
      <c r="E34" s="68"/>
      <c r="F34" s="15"/>
      <c r="G34" s="69"/>
      <c r="H34" s="67"/>
      <c r="I34" s="67"/>
      <c r="J34" s="67"/>
      <c r="K34" s="67"/>
      <c r="L34" s="67"/>
      <c r="M34" s="67"/>
      <c r="N34" s="2"/>
      <c r="O34" s="2"/>
      <c r="P34" s="2"/>
      <c r="Q34" s="2"/>
    </row>
    <row r="35" spans="1:17" ht="12.75" customHeight="1">
      <c r="A35" s="1">
        <v>29</v>
      </c>
      <c r="B35" s="15"/>
      <c r="C35" s="18"/>
      <c r="D35" s="68"/>
      <c r="E35" s="68"/>
      <c r="F35" s="15"/>
      <c r="G35" s="69"/>
      <c r="H35" s="67"/>
      <c r="I35" s="67"/>
      <c r="J35" s="67"/>
      <c r="K35" s="67"/>
      <c r="L35" s="67"/>
      <c r="M35" s="67"/>
      <c r="N35" s="2"/>
      <c r="O35" s="2"/>
      <c r="P35" s="2"/>
      <c r="Q35" s="2"/>
    </row>
    <row r="36" spans="1:17" ht="12.75" customHeight="1">
      <c r="A36" s="1">
        <v>30</v>
      </c>
      <c r="B36" s="68"/>
      <c r="C36" s="70"/>
      <c r="D36" s="68"/>
      <c r="E36" s="15"/>
      <c r="F36" s="15"/>
      <c r="G36" s="69"/>
      <c r="H36" s="67"/>
      <c r="I36" s="67"/>
      <c r="J36" s="68"/>
      <c r="K36" s="67"/>
      <c r="L36" s="67"/>
      <c r="M36" s="67"/>
      <c r="N36" s="2"/>
      <c r="O36" s="2"/>
      <c r="P36" s="2"/>
      <c r="Q36" s="2"/>
    </row>
    <row r="37" spans="1:17" ht="12.75" customHeight="1">
      <c r="A37" s="1">
        <v>31</v>
      </c>
      <c r="B37" s="68"/>
      <c r="C37" s="18"/>
      <c r="D37" s="68"/>
      <c r="E37" s="18"/>
      <c r="F37" s="18"/>
      <c r="G37" s="67"/>
      <c r="H37" s="67"/>
      <c r="I37" s="67"/>
      <c r="J37" s="67"/>
      <c r="K37" s="67"/>
      <c r="L37" s="67"/>
      <c r="M37" s="67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5" ht="12.75">
      <c r="A39" s="13" t="s">
        <v>16</v>
      </c>
      <c r="B39" s="1">
        <f aca="true" t="shared" si="3" ref="B39:M39">COUNTIF(B7:B37,"&gt;42")</f>
        <v>0</v>
      </c>
      <c r="C39" s="1">
        <f t="shared" si="3"/>
        <v>0</v>
      </c>
      <c r="D39" s="1">
        <f t="shared" si="3"/>
        <v>0</v>
      </c>
      <c r="E39" s="1">
        <f t="shared" si="3"/>
        <v>0</v>
      </c>
      <c r="F39" s="1">
        <f t="shared" si="3"/>
        <v>0</v>
      </c>
      <c r="G39" s="1">
        <f t="shared" si="3"/>
        <v>0</v>
      </c>
      <c r="H39" s="1">
        <f t="shared" si="3"/>
        <v>0</v>
      </c>
      <c r="I39" s="1">
        <f t="shared" si="3"/>
        <v>0</v>
      </c>
      <c r="J39" s="1">
        <f t="shared" si="3"/>
        <v>0</v>
      </c>
      <c r="K39" s="1">
        <f t="shared" si="3"/>
        <v>0</v>
      </c>
      <c r="L39" s="1">
        <f t="shared" si="3"/>
        <v>0</v>
      </c>
      <c r="M39" s="1">
        <f t="shared" si="3"/>
        <v>0</v>
      </c>
      <c r="N39" s="2"/>
      <c r="O39" s="2"/>
    </row>
    <row r="40" spans="1:15" ht="12.75">
      <c r="A40" s="13" t="s">
        <v>74</v>
      </c>
      <c r="B40" s="12">
        <f>COUNTA(B7:B37)-COUNTIF(B7:B37,"x")-COUNTIF(B7:B37,"DF")-COUNTIF(B7:B37,"AE")-COUNTIF(B7:B37,"AQ")-COUNTIF(B7:B37,"FF")-COUNTIF(B7:B37,"PP")-COUNTIF(B7:B37,"PO")-COUNTIF(B7:B37,"O")</f>
        <v>0</v>
      </c>
      <c r="C40" s="12">
        <f aca="true" t="shared" si="4" ref="C40:M40">COUNTA(C7:C37)-COUNTIF(C7:C37,"x")-COUNTIF(C7:C37,"DF")-COUNTIF(C7:C37,"AE")-COUNTIF(C7:C37,"AQ")-COUNTIF(C7:C37,"FF")-COUNTIF(C7:C37,"PP")-COUNTIF(C7:C37,"PO")-COUNTIF(C7:C37,"O")</f>
        <v>0</v>
      </c>
      <c r="D40" s="12">
        <f t="shared" si="4"/>
        <v>0</v>
      </c>
      <c r="E40" s="12">
        <f t="shared" si="4"/>
        <v>0</v>
      </c>
      <c r="F40" s="12">
        <f t="shared" si="4"/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0</v>
      </c>
      <c r="L40" s="12">
        <f t="shared" si="4"/>
        <v>0</v>
      </c>
      <c r="M40" s="12">
        <f t="shared" si="4"/>
        <v>0</v>
      </c>
      <c r="N40" s="2"/>
      <c r="O40" s="21">
        <f>SUM(B40:M40)</f>
        <v>0</v>
      </c>
    </row>
    <row r="43" ht="12.75">
      <c r="A43" s="7" t="s">
        <v>36</v>
      </c>
    </row>
  </sheetData>
  <sheetProtection password="CC53" sheet="1"/>
  <conditionalFormatting sqref="B7:M37 Q5">
    <cfRule type="cellIs" priority="1" dxfId="0" operator="greaterThan" stopIfTrue="1">
      <formula>42</formula>
    </cfRule>
  </conditionalFormatting>
  <conditionalFormatting sqref="O4:O5">
    <cfRule type="cellIs" priority="2" dxfId="0" operator="greaterThan" stopIfTrue="1">
      <formula>0</formula>
    </cfRule>
  </conditionalFormatting>
  <conditionalFormatting sqref="Q7">
    <cfRule type="cellIs" priority="3" dxfId="0" operator="greaterThan" stopIfTrue="1">
      <formula>29</formula>
    </cfRule>
  </conditionalFormatting>
  <conditionalFormatting sqref="B39:M39">
    <cfRule type="cellIs" priority="4" dxfId="1" operator="equal" stopIfTrue="1">
      <formula>0</formula>
    </cfRule>
    <cfRule type="cellIs" priority="5" dxfId="0" operator="greaterThan" stopIfTrue="1">
      <formula>0</formula>
    </cfRule>
  </conditionalFormatting>
  <conditionalFormatting sqref="B5:M5 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B6:M6 R6">
    <cfRule type="cellIs" priority="8" dxfId="15" operator="equal" stopIfTrue="1">
      <formula>0</formula>
    </cfRule>
  </conditionalFormatting>
  <conditionalFormatting sqref="B4:M4">
    <cfRule type="cellIs" priority="9" dxfId="6" operator="greaterThan" stopIfTrue="1">
      <formula>29</formula>
    </cfRule>
    <cfRule type="cellIs" priority="10" dxfId="0" operator="between" stopIfTrue="1">
      <formula>20</formula>
      <formula>29</formula>
    </cfRule>
  </conditionalFormatting>
  <conditionalFormatting sqref="O3">
    <cfRule type="expression" priority="11" dxfId="0" stopIfTrue="1">
      <formula>$O$4&gt;0</formula>
    </cfRule>
  </conditionalFormatting>
  <conditionalFormatting sqref="P3:P4">
    <cfRule type="expression" priority="12" dxfId="0" stopIfTrue="1">
      <formula>$P$4&gt;0</formula>
    </cfRule>
  </conditionalFormatting>
  <conditionalFormatting sqref="Q4">
    <cfRule type="expression" priority="13" dxfId="0" stopIfTrue="1">
      <formula>$Q$5&gt;0</formula>
    </cfRule>
  </conditionalFormatting>
  <conditionalFormatting sqref="R7">
    <cfRule type="cellIs" priority="14" dxfId="18" operator="greaterThan" stopIfTrue="1">
      <formula>29</formula>
    </cfRule>
    <cfRule type="cellIs" priority="15" dxfId="0" operator="between" stopIfTrue="1">
      <formula>20</formula>
      <formula>29</formula>
    </cfRule>
  </conditionalFormatting>
  <conditionalFormatting sqref="R4">
    <cfRule type="cellIs" priority="16" dxfId="3" operator="greaterThan" stopIfTrue="1">
      <formula>42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4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36" sqref="Q36"/>
    </sheetView>
  </sheetViews>
  <sheetFormatPr defaultColWidth="9.140625" defaultRowHeight="12.75"/>
  <cols>
    <col min="1" max="1" width="18.421875" style="59" customWidth="1"/>
    <col min="2" max="13" width="9.140625" style="59" customWidth="1"/>
    <col min="14" max="14" width="4.00390625" style="59" customWidth="1"/>
    <col min="15" max="16" width="9.140625" style="59" customWidth="1"/>
    <col min="17" max="17" width="9.28125" style="59" bestFit="1" customWidth="1"/>
    <col min="18" max="18" width="24.28125" style="59" customWidth="1"/>
    <col min="19" max="19" width="17.7109375" style="59" customWidth="1"/>
    <col min="20" max="16384" width="9.140625" style="59" customWidth="1"/>
  </cols>
  <sheetData>
    <row r="1" spans="1:18" ht="15.75">
      <c r="A1" s="4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2.75" customHeight="1">
      <c r="A3" s="31" t="s">
        <v>0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4"/>
      <c r="O3" s="31" t="s">
        <v>80</v>
      </c>
      <c r="P3" s="31" t="s">
        <v>82</v>
      </c>
      <c r="Q3" s="100"/>
      <c r="R3" s="23" t="s">
        <v>19</v>
      </c>
      <c r="S3" s="26" t="s">
        <v>20</v>
      </c>
    </row>
    <row r="4" spans="1:19" ht="12.75" customHeight="1">
      <c r="A4" s="16" t="s">
        <v>1</v>
      </c>
      <c r="B4" s="5">
        <f aca="true" t="shared" si="0" ref="B4:M4">IF(ISERROR(AVERAGE(B8:B38)),"",AVERAGE(B8:B38))</f>
      </c>
      <c r="C4" s="5">
        <f t="shared" si="0"/>
      </c>
      <c r="D4" s="5">
        <f t="shared" si="0"/>
      </c>
      <c r="E4" s="5">
        <f t="shared" si="0"/>
      </c>
      <c r="F4" s="5">
        <f t="shared" si="0"/>
      </c>
      <c r="G4" s="5">
        <f t="shared" si="0"/>
      </c>
      <c r="H4" s="5">
        <f t="shared" si="0"/>
      </c>
      <c r="I4" s="5">
        <f t="shared" si="0"/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</c>
      <c r="S4" s="5">
        <f>IF(ISERROR(AVERAGE(B4:M4)),"",AVERAGE(B4:M4))</f>
      </c>
    </row>
    <row r="5" spans="1:19" ht="12.75">
      <c r="A5" s="16" t="s">
        <v>2</v>
      </c>
      <c r="B5" s="5">
        <f aca="true" t="shared" si="1" ref="B5:M5">MAX(B8:B38)</f>
        <v>0</v>
      </c>
      <c r="C5" s="5">
        <f t="shared" si="1"/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2.75">
      <c r="A6" s="17" t="s">
        <v>3</v>
      </c>
      <c r="B6" s="6">
        <f aca="true" t="shared" si="2" ref="B6:M6">MIN(B8:B38)</f>
        <v>0</v>
      </c>
      <c r="C6" s="6">
        <f t="shared" si="2"/>
        <v>0</v>
      </c>
      <c r="D6" s="6">
        <f t="shared" si="2"/>
        <v>0</v>
      </c>
      <c r="E6" s="6">
        <f t="shared" si="2"/>
        <v>0</v>
      </c>
      <c r="F6" s="6">
        <f t="shared" si="2"/>
        <v>0</v>
      </c>
      <c r="G6" s="6">
        <f t="shared" si="2"/>
        <v>0</v>
      </c>
      <c r="H6" s="6">
        <f t="shared" si="2"/>
        <v>0</v>
      </c>
      <c r="I6" s="6">
        <f t="shared" si="2"/>
        <v>0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0</v>
      </c>
      <c r="S7" s="34"/>
    </row>
    <row r="8" spans="1:19" ht="12.75">
      <c r="A8" s="31">
        <v>1</v>
      </c>
      <c r="B8" s="18"/>
      <c r="C8" s="18"/>
      <c r="D8" s="68"/>
      <c r="E8" s="68"/>
      <c r="F8" s="68"/>
      <c r="G8" s="69"/>
      <c r="H8" s="69"/>
      <c r="I8" s="103"/>
      <c r="J8" s="69"/>
      <c r="K8" s="69"/>
      <c r="L8" s="69"/>
      <c r="M8" s="67"/>
      <c r="N8" s="2"/>
      <c r="O8" s="29"/>
      <c r="P8" s="64"/>
      <c r="Q8" s="64"/>
      <c r="R8" s="39"/>
      <c r="S8" s="7"/>
    </row>
    <row r="9" spans="1:19" ht="12.75">
      <c r="A9" s="31">
        <v>2</v>
      </c>
      <c r="B9" s="18"/>
      <c r="C9" s="18"/>
      <c r="D9" s="68"/>
      <c r="E9" s="68"/>
      <c r="F9" s="68"/>
      <c r="G9" s="69"/>
      <c r="H9" s="69"/>
      <c r="I9" s="103"/>
      <c r="J9" s="18"/>
      <c r="K9" s="69"/>
      <c r="L9" s="69"/>
      <c r="M9" s="67"/>
      <c r="N9" s="2"/>
      <c r="O9" s="64"/>
      <c r="P9" s="64"/>
      <c r="Q9" s="61"/>
      <c r="R9" s="7"/>
      <c r="S9" s="7"/>
    </row>
    <row r="10" spans="1:19" ht="12.75">
      <c r="A10" s="31">
        <v>3</v>
      </c>
      <c r="B10" s="18"/>
      <c r="C10" s="18"/>
      <c r="D10" s="68"/>
      <c r="E10" s="18"/>
      <c r="F10" s="68"/>
      <c r="G10" s="69"/>
      <c r="H10" s="69"/>
      <c r="I10" s="103"/>
      <c r="J10" s="69"/>
      <c r="K10" s="69"/>
      <c r="L10" s="69"/>
      <c r="M10" s="67"/>
      <c r="N10" s="2"/>
      <c r="O10" s="64"/>
      <c r="P10" s="64"/>
      <c r="Q10" s="61"/>
      <c r="R10" s="7"/>
      <c r="S10" s="7"/>
    </row>
    <row r="11" spans="1:19" ht="12.75">
      <c r="A11" s="31">
        <v>4</v>
      </c>
      <c r="B11" s="18"/>
      <c r="C11" s="18"/>
      <c r="D11" s="68"/>
      <c r="E11" s="68"/>
      <c r="F11" s="68"/>
      <c r="G11" s="69"/>
      <c r="H11" s="69"/>
      <c r="I11" s="103"/>
      <c r="J11" s="69"/>
      <c r="K11" s="69"/>
      <c r="L11" s="69"/>
      <c r="M11" s="67"/>
      <c r="N11" s="2"/>
      <c r="O11" s="64"/>
      <c r="P11" s="64"/>
      <c r="Q11" s="64"/>
      <c r="R11" s="39"/>
      <c r="S11" s="7"/>
    </row>
    <row r="12" spans="1:19" ht="12.75">
      <c r="A12" s="31">
        <v>5</v>
      </c>
      <c r="B12" s="18"/>
      <c r="C12" s="18"/>
      <c r="D12" s="68"/>
      <c r="E12" s="68"/>
      <c r="F12" s="68"/>
      <c r="G12" s="69"/>
      <c r="H12" s="69"/>
      <c r="I12" s="103"/>
      <c r="J12" s="69"/>
      <c r="K12" s="69"/>
      <c r="L12" s="69"/>
      <c r="M12" s="67"/>
      <c r="N12" s="2"/>
      <c r="O12" s="64"/>
      <c r="P12" s="64"/>
      <c r="Q12" s="38"/>
      <c r="R12" s="39"/>
      <c r="S12" s="7"/>
    </row>
    <row r="13" spans="1:19" ht="12.75">
      <c r="A13" s="31">
        <v>6</v>
      </c>
      <c r="B13" s="18"/>
      <c r="C13" s="18"/>
      <c r="D13" s="68"/>
      <c r="E13" s="68"/>
      <c r="F13" s="68"/>
      <c r="G13" s="69"/>
      <c r="H13" s="69"/>
      <c r="I13" s="103"/>
      <c r="J13" s="69"/>
      <c r="K13" s="69"/>
      <c r="L13" s="69"/>
      <c r="M13" s="67"/>
      <c r="N13" s="2"/>
      <c r="O13" s="64"/>
      <c r="P13" s="64"/>
      <c r="Q13" s="61"/>
      <c r="R13" s="39"/>
      <c r="S13" s="7"/>
    </row>
    <row r="14" spans="1:19" ht="12.75">
      <c r="A14" s="31">
        <v>7</v>
      </c>
      <c r="B14" s="18"/>
      <c r="C14" s="18"/>
      <c r="D14" s="68"/>
      <c r="E14" s="68"/>
      <c r="F14" s="68"/>
      <c r="G14" s="69"/>
      <c r="H14" s="69"/>
      <c r="I14" s="103"/>
      <c r="J14" s="69"/>
      <c r="K14" s="69"/>
      <c r="L14" s="69"/>
      <c r="M14" s="67"/>
      <c r="N14" s="2"/>
      <c r="O14" s="64"/>
      <c r="P14" s="64"/>
      <c r="Q14" s="64"/>
      <c r="R14" s="39"/>
      <c r="S14" s="7"/>
    </row>
    <row r="15" spans="1:19" ht="12.75">
      <c r="A15" s="31">
        <v>8</v>
      </c>
      <c r="B15" s="18"/>
      <c r="C15" s="18"/>
      <c r="D15" s="68"/>
      <c r="E15" s="68"/>
      <c r="F15" s="68"/>
      <c r="G15" s="69"/>
      <c r="H15" s="69"/>
      <c r="I15" s="103"/>
      <c r="J15" s="18"/>
      <c r="K15" s="69"/>
      <c r="L15" s="69"/>
      <c r="M15" s="18"/>
      <c r="N15" s="2"/>
      <c r="O15" s="64"/>
      <c r="P15" s="64"/>
      <c r="Q15" s="61"/>
      <c r="R15" s="39"/>
      <c r="S15" s="7"/>
    </row>
    <row r="16" spans="1:19" ht="12.75">
      <c r="A16" s="31">
        <v>9</v>
      </c>
      <c r="B16" s="18"/>
      <c r="C16" s="18"/>
      <c r="D16" s="68"/>
      <c r="E16" s="18"/>
      <c r="F16" s="68"/>
      <c r="G16" s="69"/>
      <c r="H16" s="69"/>
      <c r="I16" s="103"/>
      <c r="J16" s="69"/>
      <c r="K16" s="69"/>
      <c r="L16" s="69"/>
      <c r="M16" s="67"/>
      <c r="N16" s="2"/>
      <c r="O16" s="64"/>
      <c r="P16" s="64"/>
      <c r="Q16" s="61"/>
      <c r="R16" s="39"/>
      <c r="S16" s="7"/>
    </row>
    <row r="17" spans="1:19" ht="12.75">
      <c r="A17" s="31">
        <v>10</v>
      </c>
      <c r="B17" s="18"/>
      <c r="C17" s="18"/>
      <c r="D17" s="68"/>
      <c r="E17" s="68"/>
      <c r="F17" s="68"/>
      <c r="G17" s="18"/>
      <c r="H17" s="68"/>
      <c r="I17" s="103"/>
      <c r="J17" s="69"/>
      <c r="K17" s="69"/>
      <c r="L17" s="69"/>
      <c r="M17" s="67"/>
      <c r="N17" s="2"/>
      <c r="O17" s="64"/>
      <c r="P17" s="64"/>
      <c r="Q17" s="64"/>
      <c r="R17" s="39"/>
      <c r="S17" s="7"/>
    </row>
    <row r="18" spans="1:19" ht="12.75">
      <c r="A18" s="31">
        <v>11</v>
      </c>
      <c r="B18" s="18"/>
      <c r="C18" s="18"/>
      <c r="D18" s="68"/>
      <c r="E18" s="68"/>
      <c r="F18" s="68"/>
      <c r="G18" s="69"/>
      <c r="H18" s="68"/>
      <c r="I18" s="103"/>
      <c r="J18" s="69"/>
      <c r="K18" s="69"/>
      <c r="L18" s="69"/>
      <c r="M18" s="67"/>
      <c r="N18" s="2"/>
      <c r="O18" s="64"/>
      <c r="P18" s="64"/>
      <c r="Q18" s="61"/>
      <c r="R18" s="39"/>
      <c r="S18" s="7"/>
    </row>
    <row r="19" spans="1:19" ht="12.75">
      <c r="A19" s="31">
        <v>12</v>
      </c>
      <c r="B19" s="18"/>
      <c r="C19" s="18"/>
      <c r="D19" s="68"/>
      <c r="E19" s="68"/>
      <c r="F19" s="68"/>
      <c r="G19" s="69"/>
      <c r="H19" s="68"/>
      <c r="I19" s="103"/>
      <c r="J19" s="69"/>
      <c r="K19" s="69"/>
      <c r="L19" s="69"/>
      <c r="M19" s="18"/>
      <c r="N19" s="2"/>
      <c r="O19" s="64"/>
      <c r="P19" s="64"/>
      <c r="Q19" s="65"/>
      <c r="R19" s="39"/>
      <c r="S19" s="7"/>
    </row>
    <row r="20" spans="1:19" ht="12.75">
      <c r="A20" s="31">
        <v>13</v>
      </c>
      <c r="B20" s="18"/>
      <c r="C20" s="18"/>
      <c r="D20" s="68"/>
      <c r="E20" s="68"/>
      <c r="F20" s="68"/>
      <c r="G20" s="69"/>
      <c r="H20" s="68"/>
      <c r="I20" s="103"/>
      <c r="J20" s="69"/>
      <c r="K20" s="69"/>
      <c r="L20" s="69"/>
      <c r="M20" s="67"/>
      <c r="N20" s="2"/>
      <c r="O20" s="64"/>
      <c r="P20" s="64"/>
      <c r="Q20" s="39"/>
      <c r="R20" s="39"/>
      <c r="S20" s="7"/>
    </row>
    <row r="21" spans="1:19" ht="12.75">
      <c r="A21" s="31">
        <v>14</v>
      </c>
      <c r="B21" s="18"/>
      <c r="C21" s="18"/>
      <c r="D21" s="68"/>
      <c r="E21" s="68"/>
      <c r="F21" s="68"/>
      <c r="G21" s="69"/>
      <c r="H21" s="68"/>
      <c r="I21" s="103"/>
      <c r="J21" s="69"/>
      <c r="K21" s="69"/>
      <c r="L21" s="69"/>
      <c r="M21" s="67"/>
      <c r="N21" s="2"/>
      <c r="O21" s="64"/>
      <c r="P21" s="64"/>
      <c r="Q21" s="61"/>
      <c r="R21" s="39"/>
      <c r="S21" s="7"/>
    </row>
    <row r="22" spans="1:19" ht="12.75">
      <c r="A22" s="31">
        <v>15</v>
      </c>
      <c r="B22" s="18"/>
      <c r="C22" s="18"/>
      <c r="D22" s="68"/>
      <c r="E22" s="68"/>
      <c r="F22" s="68"/>
      <c r="G22" s="69"/>
      <c r="H22" s="68"/>
      <c r="I22" s="103"/>
      <c r="J22" s="69"/>
      <c r="K22" s="69"/>
      <c r="L22" s="69"/>
      <c r="M22" s="67"/>
      <c r="N22" s="2"/>
      <c r="O22" s="64"/>
      <c r="P22" s="64"/>
      <c r="Q22" s="65"/>
      <c r="R22" s="39"/>
      <c r="S22" s="7"/>
    </row>
    <row r="23" spans="1:19" ht="12.75">
      <c r="A23" s="31">
        <v>16</v>
      </c>
      <c r="B23" s="18"/>
      <c r="C23" s="18"/>
      <c r="D23" s="68"/>
      <c r="E23" s="68"/>
      <c r="F23" s="18"/>
      <c r="G23" s="18"/>
      <c r="H23" s="18"/>
      <c r="I23" s="103"/>
      <c r="J23" s="69"/>
      <c r="K23" s="69"/>
      <c r="L23" s="69"/>
      <c r="M23" s="67"/>
      <c r="N23" s="2"/>
      <c r="O23" s="64"/>
      <c r="P23" s="64"/>
      <c r="Q23" s="64"/>
      <c r="R23" s="39"/>
      <c r="S23" s="7"/>
    </row>
    <row r="24" spans="1:19" ht="12.75">
      <c r="A24" s="31">
        <v>17</v>
      </c>
      <c r="B24" s="18"/>
      <c r="C24" s="18"/>
      <c r="D24" s="68"/>
      <c r="E24" s="68"/>
      <c r="F24" s="18"/>
      <c r="G24" s="18"/>
      <c r="H24" s="18"/>
      <c r="I24" s="103"/>
      <c r="J24" s="69"/>
      <c r="K24" s="69"/>
      <c r="L24" s="69"/>
      <c r="M24" s="67"/>
      <c r="N24" s="2"/>
      <c r="O24" s="64"/>
      <c r="P24" s="64"/>
      <c r="Q24" s="61"/>
      <c r="R24" s="39"/>
      <c r="S24" s="7"/>
    </row>
    <row r="25" spans="1:19" ht="12.75">
      <c r="A25" s="31">
        <v>18</v>
      </c>
      <c r="B25" s="18"/>
      <c r="C25" s="18"/>
      <c r="D25" s="68"/>
      <c r="E25" s="68"/>
      <c r="F25" s="18"/>
      <c r="G25" s="18"/>
      <c r="H25" s="18"/>
      <c r="I25" s="103"/>
      <c r="J25" s="69"/>
      <c r="K25" s="69"/>
      <c r="L25" s="69"/>
      <c r="M25" s="67"/>
      <c r="N25" s="2"/>
      <c r="O25" s="64"/>
      <c r="P25" s="64"/>
      <c r="Q25" s="61"/>
      <c r="R25" s="39"/>
      <c r="S25" s="7"/>
    </row>
    <row r="26" spans="1:19" ht="12.75">
      <c r="A26" s="31">
        <v>19</v>
      </c>
      <c r="B26" s="18"/>
      <c r="C26" s="18"/>
      <c r="D26" s="68"/>
      <c r="E26" s="68"/>
      <c r="F26" s="18"/>
      <c r="G26" s="18"/>
      <c r="H26" s="18"/>
      <c r="I26" s="103"/>
      <c r="J26" s="18"/>
      <c r="K26" s="69"/>
      <c r="L26" s="69"/>
      <c r="M26" s="67"/>
      <c r="N26" s="2"/>
      <c r="O26" s="64"/>
      <c r="P26" s="64"/>
      <c r="Q26" s="64"/>
      <c r="R26" s="39"/>
      <c r="S26" s="7"/>
    </row>
    <row r="27" spans="1:19" ht="12.75">
      <c r="A27" s="31">
        <v>20</v>
      </c>
      <c r="B27" s="18"/>
      <c r="C27" s="18"/>
      <c r="D27" s="68"/>
      <c r="E27" s="68"/>
      <c r="F27" s="18"/>
      <c r="G27" s="18"/>
      <c r="H27" s="18"/>
      <c r="I27" s="103"/>
      <c r="J27" s="69"/>
      <c r="K27" s="69"/>
      <c r="L27" s="69"/>
      <c r="M27" s="67"/>
      <c r="N27" s="2"/>
      <c r="O27" s="64"/>
      <c r="P27" s="2"/>
      <c r="Q27" s="2"/>
      <c r="R27" s="7"/>
      <c r="S27" s="7"/>
    </row>
    <row r="28" spans="1:19" ht="12.75">
      <c r="A28" s="31">
        <v>21</v>
      </c>
      <c r="B28" s="18"/>
      <c r="C28" s="18"/>
      <c r="D28" s="68"/>
      <c r="E28" s="68"/>
      <c r="F28" s="18"/>
      <c r="G28" s="18"/>
      <c r="H28" s="18"/>
      <c r="I28" s="103"/>
      <c r="J28" s="69"/>
      <c r="K28" s="69"/>
      <c r="L28" s="69"/>
      <c r="M28" s="67"/>
      <c r="N28" s="2"/>
      <c r="O28" s="2"/>
      <c r="P28" s="2"/>
      <c r="Q28" s="2"/>
      <c r="R28" s="7"/>
      <c r="S28" s="7"/>
    </row>
    <row r="29" spans="1:19" ht="12.75">
      <c r="A29" s="31">
        <v>22</v>
      </c>
      <c r="B29" s="18"/>
      <c r="C29" s="18"/>
      <c r="D29" s="68"/>
      <c r="E29" s="68"/>
      <c r="F29" s="18"/>
      <c r="G29" s="18"/>
      <c r="H29" s="18"/>
      <c r="I29" s="103"/>
      <c r="J29" s="69"/>
      <c r="K29" s="69"/>
      <c r="L29" s="69"/>
      <c r="M29" s="67"/>
      <c r="N29" s="2"/>
      <c r="O29" s="2"/>
      <c r="P29" s="2"/>
      <c r="Q29" s="2"/>
      <c r="R29" s="7"/>
      <c r="S29" s="7"/>
    </row>
    <row r="30" spans="1:19" ht="12.75">
      <c r="A30" s="31">
        <v>23</v>
      </c>
      <c r="B30" s="18"/>
      <c r="C30" s="18"/>
      <c r="D30" s="68"/>
      <c r="E30" s="68"/>
      <c r="F30" s="18"/>
      <c r="G30" s="18"/>
      <c r="H30" s="18"/>
      <c r="I30" s="103"/>
      <c r="J30" s="69"/>
      <c r="K30" s="69"/>
      <c r="L30" s="69"/>
      <c r="M30" s="67"/>
      <c r="N30" s="2"/>
      <c r="O30" s="2"/>
      <c r="P30" s="2"/>
      <c r="Q30" s="2"/>
      <c r="R30" s="7"/>
      <c r="S30" s="7"/>
    </row>
    <row r="31" spans="1:19" ht="12.75">
      <c r="A31" s="31">
        <v>24</v>
      </c>
      <c r="B31" s="18"/>
      <c r="C31" s="18"/>
      <c r="D31" s="68"/>
      <c r="E31" s="15"/>
      <c r="F31" s="18"/>
      <c r="G31" s="18"/>
      <c r="H31" s="18"/>
      <c r="I31" s="69"/>
      <c r="J31" s="69"/>
      <c r="K31" s="69"/>
      <c r="L31" s="69"/>
      <c r="M31" s="67"/>
      <c r="N31" s="2"/>
      <c r="O31" s="2"/>
      <c r="P31" s="2"/>
      <c r="Q31" s="2"/>
      <c r="R31" s="7"/>
      <c r="S31" s="7"/>
    </row>
    <row r="32" spans="1:19" ht="12.75">
      <c r="A32" s="31">
        <v>25</v>
      </c>
      <c r="B32" s="18"/>
      <c r="C32" s="18"/>
      <c r="D32" s="68"/>
      <c r="E32" s="15"/>
      <c r="F32" s="18"/>
      <c r="G32" s="18"/>
      <c r="H32" s="18"/>
      <c r="I32" s="18"/>
      <c r="J32" s="69"/>
      <c r="K32" s="69"/>
      <c r="L32" s="69"/>
      <c r="M32" s="67"/>
      <c r="N32" s="2"/>
      <c r="O32" s="2"/>
      <c r="P32" s="2"/>
      <c r="Q32" s="2"/>
      <c r="R32" s="7"/>
      <c r="S32" s="7"/>
    </row>
    <row r="33" spans="1:19" ht="12.75">
      <c r="A33" s="31">
        <v>26</v>
      </c>
      <c r="B33" s="18"/>
      <c r="C33" s="18"/>
      <c r="D33" s="68"/>
      <c r="E33" s="68"/>
      <c r="F33" s="18"/>
      <c r="G33" s="18"/>
      <c r="H33" s="18"/>
      <c r="I33" s="18"/>
      <c r="J33" s="69"/>
      <c r="K33" s="69"/>
      <c r="L33" s="69"/>
      <c r="M33" s="67"/>
      <c r="N33" s="2"/>
      <c r="O33" s="2"/>
      <c r="P33" s="2"/>
      <c r="Q33" s="2"/>
      <c r="R33" s="7"/>
      <c r="S33" s="7"/>
    </row>
    <row r="34" spans="1:19" ht="12.75">
      <c r="A34" s="31">
        <v>27</v>
      </c>
      <c r="B34" s="18"/>
      <c r="C34" s="18"/>
      <c r="D34" s="68"/>
      <c r="E34" s="68"/>
      <c r="F34" s="18"/>
      <c r="G34" s="18"/>
      <c r="H34" s="18"/>
      <c r="I34" s="18"/>
      <c r="J34" s="69"/>
      <c r="K34" s="69"/>
      <c r="L34" s="69"/>
      <c r="M34" s="67"/>
      <c r="N34" s="2"/>
      <c r="O34" s="2"/>
      <c r="P34" s="2"/>
      <c r="Q34" s="2"/>
      <c r="R34" s="7"/>
      <c r="S34" s="7"/>
    </row>
    <row r="35" spans="1:19" ht="12.75">
      <c r="A35" s="31">
        <v>28</v>
      </c>
      <c r="B35" s="18"/>
      <c r="C35" s="18"/>
      <c r="D35" s="68"/>
      <c r="E35" s="68"/>
      <c r="F35" s="18"/>
      <c r="G35" s="18"/>
      <c r="H35" s="18"/>
      <c r="I35" s="18"/>
      <c r="J35" s="69"/>
      <c r="K35" s="69"/>
      <c r="L35" s="69"/>
      <c r="M35" s="67"/>
      <c r="N35" s="2"/>
      <c r="O35" s="2"/>
      <c r="P35" s="2"/>
      <c r="Q35" s="2"/>
      <c r="R35" s="7"/>
      <c r="S35" s="7"/>
    </row>
    <row r="36" spans="1:19" ht="12.75">
      <c r="A36" s="31">
        <v>29</v>
      </c>
      <c r="B36" s="18"/>
      <c r="C36" s="18"/>
      <c r="D36" s="68"/>
      <c r="E36" s="15"/>
      <c r="F36" s="18"/>
      <c r="G36" s="18"/>
      <c r="H36" s="18"/>
      <c r="I36" s="103"/>
      <c r="J36" s="69"/>
      <c r="K36" s="69"/>
      <c r="L36" s="67"/>
      <c r="M36" s="67"/>
      <c r="N36" s="2"/>
      <c r="O36" s="2"/>
      <c r="P36" s="2"/>
      <c r="Q36" s="2"/>
      <c r="R36" s="7"/>
      <c r="S36" s="7"/>
    </row>
    <row r="37" spans="1:19" ht="12.75">
      <c r="A37" s="31">
        <v>30</v>
      </c>
      <c r="B37" s="18"/>
      <c r="C37" s="18"/>
      <c r="D37" s="68"/>
      <c r="E37" s="68"/>
      <c r="F37" s="18"/>
      <c r="G37" s="18"/>
      <c r="H37" s="18"/>
      <c r="I37" s="18"/>
      <c r="J37" s="69"/>
      <c r="K37" s="69"/>
      <c r="L37" s="67"/>
      <c r="M37" s="67"/>
      <c r="N37" s="2"/>
      <c r="O37" s="2"/>
      <c r="P37" s="2"/>
      <c r="Q37" s="2"/>
      <c r="R37" s="7"/>
      <c r="S37" s="7"/>
    </row>
    <row r="38" spans="1:19" ht="12.75">
      <c r="A38" s="31">
        <v>31</v>
      </c>
      <c r="B38" s="18"/>
      <c r="C38" s="18"/>
      <c r="D38" s="15"/>
      <c r="E38" s="18"/>
      <c r="F38" s="18"/>
      <c r="G38" s="18"/>
      <c r="H38" s="69"/>
      <c r="I38" s="18"/>
      <c r="J38" s="18"/>
      <c r="K38" s="69"/>
      <c r="L38" s="18"/>
      <c r="M38" s="67"/>
      <c r="N38" s="2"/>
      <c r="O38" s="2"/>
      <c r="P38" s="2"/>
      <c r="Q38" s="2"/>
      <c r="R38" s="7"/>
      <c r="S38" s="7"/>
    </row>
    <row r="39" spans="1:18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31" t="s">
        <v>16</v>
      </c>
      <c r="B40" s="31">
        <f aca="true" t="shared" si="3" ref="B40:M40">COUNTIF(B8:B38,"&gt;42")</f>
        <v>0</v>
      </c>
      <c r="C40" s="31">
        <f t="shared" si="3"/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>COUNTIF(L8:L38,"&gt;42")</f>
        <v>0</v>
      </c>
      <c r="M40" s="31">
        <f t="shared" si="3"/>
        <v>0</v>
      </c>
      <c r="N40" s="35"/>
      <c r="O40" s="35"/>
      <c r="P40" s="22"/>
      <c r="Q40" s="35"/>
      <c r="R40" s="35"/>
    </row>
    <row r="41" spans="1:18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0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0</v>
      </c>
      <c r="D41" s="12">
        <f t="shared" si="4"/>
        <v>0</v>
      </c>
      <c r="E41" s="12">
        <f t="shared" si="4"/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0</v>
      </c>
      <c r="P41" s="34"/>
      <c r="Q41" s="34"/>
      <c r="R41" s="34"/>
    </row>
    <row r="42" spans="1:18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2.75">
      <c r="A43" s="34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O4:O5 P4 Q5">
    <cfRule type="cellIs" priority="4" dxfId="0" operator="greaterThan" stopIfTrue="1">
      <formula>0</formula>
    </cfRule>
  </conditionalFormatting>
  <conditionalFormatting sqref="Q7">
    <cfRule type="cellIs" priority="5" dxfId="0" operator="greaterThan" stopIfTrue="1">
      <formula>29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1" sqref="Q21"/>
    </sheetView>
  </sheetViews>
  <sheetFormatPr defaultColWidth="9.140625" defaultRowHeight="12.75"/>
  <cols>
    <col min="1" max="1" width="20.7109375" style="7" customWidth="1"/>
    <col min="2" max="13" width="7.7109375" style="7" customWidth="1"/>
    <col min="14" max="14" width="3.7109375" style="7" customWidth="1"/>
    <col min="15" max="15" width="8.7109375" style="7" bestFit="1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7" ht="15.75" customHeight="1">
      <c r="A1" s="42" t="s">
        <v>168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4.25" customHeight="1">
      <c r="A3" s="10" t="s">
        <v>0</v>
      </c>
      <c r="B3" s="99" t="s">
        <v>4</v>
      </c>
      <c r="C3" s="99" t="s">
        <v>5</v>
      </c>
      <c r="D3" s="99" t="s">
        <v>6</v>
      </c>
      <c r="E3" s="99" t="s">
        <v>7</v>
      </c>
      <c r="F3" s="99" t="s">
        <v>8</v>
      </c>
      <c r="G3" s="99" t="s">
        <v>9</v>
      </c>
      <c r="H3" s="99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99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6.076923076923077</v>
      </c>
      <c r="C4" s="5">
        <f t="shared" si="0"/>
        <v>10.5</v>
      </c>
      <c r="D4" s="5">
        <f t="shared" si="0"/>
        <v>8.92</v>
      </c>
      <c r="E4" s="5">
        <f t="shared" si="0"/>
        <v>9.038461538461538</v>
      </c>
      <c r="F4" s="5">
        <f t="shared" si="0"/>
        <v>10.391304347826088</v>
      </c>
      <c r="G4" s="5">
        <f t="shared" si="0"/>
        <v>11.038461538461538</v>
      </c>
      <c r="H4" s="5">
        <f t="shared" si="0"/>
        <v>13.142857142857142</v>
      </c>
      <c r="I4" s="5">
        <f t="shared" si="0"/>
        <v>6.6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9.886363636363637</v>
      </c>
      <c r="S4" s="5">
        <f>IF(ISERROR(AVERAGE(B4:M4)),"",AVERAGE(B4:M4))</f>
        <v>9.463500955566172</v>
      </c>
    </row>
    <row r="5" spans="1:19" ht="14.25" customHeight="1">
      <c r="A5" s="16" t="s">
        <v>2</v>
      </c>
      <c r="B5" s="5">
        <f aca="true" t="shared" si="1" ref="B5:M5">MAX(B8:B38)</f>
        <v>9</v>
      </c>
      <c r="C5" s="5">
        <f t="shared" si="1"/>
        <v>22</v>
      </c>
      <c r="D5" s="5">
        <f t="shared" si="1"/>
        <v>18</v>
      </c>
      <c r="E5" s="5">
        <f t="shared" si="1"/>
        <v>18</v>
      </c>
      <c r="F5" s="5">
        <f t="shared" si="1"/>
        <v>18</v>
      </c>
      <c r="G5" s="5">
        <f t="shared" si="1"/>
        <v>24</v>
      </c>
      <c r="H5" s="5">
        <f t="shared" si="1"/>
        <v>21</v>
      </c>
      <c r="I5" s="5">
        <f t="shared" si="1"/>
        <v>11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5</v>
      </c>
      <c r="C6" s="6">
        <f t="shared" si="2"/>
        <v>5</v>
      </c>
      <c r="D6" s="6">
        <f t="shared" si="2"/>
        <v>5</v>
      </c>
      <c r="E6" s="6">
        <f t="shared" si="2"/>
        <v>5</v>
      </c>
      <c r="F6" s="6">
        <f t="shared" si="2"/>
        <v>5</v>
      </c>
      <c r="G6" s="6">
        <f t="shared" si="2"/>
        <v>5</v>
      </c>
      <c r="H6" s="6">
        <f t="shared" si="2"/>
        <v>5</v>
      </c>
      <c r="I6" s="6">
        <f t="shared" si="2"/>
        <v>4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8</v>
      </c>
      <c r="S7" s="34"/>
    </row>
    <row r="8" spans="1:18" ht="12.75" customHeight="1">
      <c r="A8" s="1">
        <v>1</v>
      </c>
      <c r="B8" s="18" t="s">
        <v>78</v>
      </c>
      <c r="C8" s="18">
        <v>5</v>
      </c>
      <c r="D8" s="68">
        <v>5</v>
      </c>
      <c r="E8" s="68">
        <v>10</v>
      </c>
      <c r="F8" s="68">
        <v>8</v>
      </c>
      <c r="G8" s="69">
        <v>12</v>
      </c>
      <c r="H8" s="69">
        <v>13</v>
      </c>
      <c r="I8" s="103" t="s">
        <v>71</v>
      </c>
      <c r="J8" s="69"/>
      <c r="K8" s="69"/>
      <c r="L8" s="69"/>
      <c r="M8" s="67"/>
      <c r="N8" s="2"/>
      <c r="O8" s="29"/>
      <c r="P8" s="64"/>
      <c r="Q8" s="64"/>
      <c r="R8" s="39"/>
    </row>
    <row r="9" spans="1:17" ht="12.75" customHeight="1">
      <c r="A9" s="1">
        <v>2</v>
      </c>
      <c r="B9" s="18" t="s">
        <v>78</v>
      </c>
      <c r="C9" s="18" t="s">
        <v>71</v>
      </c>
      <c r="D9" s="68" t="s">
        <v>71</v>
      </c>
      <c r="E9" s="68">
        <v>9</v>
      </c>
      <c r="F9" s="68" t="s">
        <v>71</v>
      </c>
      <c r="G9" s="69">
        <v>10</v>
      </c>
      <c r="H9" s="69">
        <v>21</v>
      </c>
      <c r="I9" s="103">
        <v>8</v>
      </c>
      <c r="J9" s="18"/>
      <c r="K9" s="69"/>
      <c r="L9" s="69"/>
      <c r="M9" s="67"/>
      <c r="N9" s="2"/>
      <c r="O9" s="64"/>
      <c r="P9" s="64"/>
      <c r="Q9" s="61"/>
    </row>
    <row r="10" spans="1:17" ht="12.75" customHeight="1">
      <c r="A10" s="1">
        <v>3</v>
      </c>
      <c r="B10" s="18" t="s">
        <v>78</v>
      </c>
      <c r="C10" s="18">
        <v>8</v>
      </c>
      <c r="D10" s="68" t="s">
        <v>71</v>
      </c>
      <c r="E10" s="18">
        <v>5</v>
      </c>
      <c r="F10" s="68">
        <v>11</v>
      </c>
      <c r="G10" s="69">
        <v>6</v>
      </c>
      <c r="H10" s="69">
        <v>13</v>
      </c>
      <c r="I10" s="103">
        <v>6</v>
      </c>
      <c r="J10" s="69"/>
      <c r="K10" s="69"/>
      <c r="L10" s="69"/>
      <c r="M10" s="67"/>
      <c r="N10" s="2"/>
      <c r="O10" s="64"/>
      <c r="P10" s="64"/>
      <c r="Q10" s="61"/>
    </row>
    <row r="11" spans="1:18" ht="12.75" customHeight="1">
      <c r="A11" s="1">
        <v>4</v>
      </c>
      <c r="B11" s="18" t="s">
        <v>78</v>
      </c>
      <c r="C11" s="18">
        <v>13</v>
      </c>
      <c r="D11" s="68">
        <v>14</v>
      </c>
      <c r="E11" s="68">
        <v>5</v>
      </c>
      <c r="F11" s="68">
        <v>15</v>
      </c>
      <c r="G11" s="69">
        <v>8</v>
      </c>
      <c r="H11" s="69">
        <v>8</v>
      </c>
      <c r="I11" s="103">
        <v>9</v>
      </c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 customHeight="1">
      <c r="A12" s="1">
        <v>5</v>
      </c>
      <c r="B12" s="18" t="s">
        <v>71</v>
      </c>
      <c r="C12" s="18">
        <v>9</v>
      </c>
      <c r="D12" s="68">
        <v>6</v>
      </c>
      <c r="E12" s="68">
        <v>10</v>
      </c>
      <c r="F12" s="68">
        <v>6</v>
      </c>
      <c r="G12" s="69" t="s">
        <v>71</v>
      </c>
      <c r="H12" s="69">
        <v>13</v>
      </c>
      <c r="I12" s="103">
        <v>11</v>
      </c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 customHeight="1">
      <c r="A13" s="1">
        <v>6</v>
      </c>
      <c r="B13" s="18" t="s">
        <v>71</v>
      </c>
      <c r="C13" s="18">
        <v>7</v>
      </c>
      <c r="D13" s="68">
        <v>8</v>
      </c>
      <c r="E13" s="68">
        <v>10</v>
      </c>
      <c r="F13" s="68">
        <v>14</v>
      </c>
      <c r="G13" s="69" t="s">
        <v>71</v>
      </c>
      <c r="H13" s="69"/>
      <c r="I13" s="103">
        <v>5</v>
      </c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 customHeight="1">
      <c r="A14" s="1">
        <v>7</v>
      </c>
      <c r="B14" s="18" t="s">
        <v>71</v>
      </c>
      <c r="C14" s="18">
        <v>6</v>
      </c>
      <c r="D14" s="68">
        <v>6</v>
      </c>
      <c r="E14" s="68">
        <v>11</v>
      </c>
      <c r="F14" s="68">
        <v>11</v>
      </c>
      <c r="G14" s="69">
        <v>6</v>
      </c>
      <c r="H14" s="69"/>
      <c r="I14" s="103">
        <v>4</v>
      </c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 customHeight="1">
      <c r="A15" s="1">
        <v>8</v>
      </c>
      <c r="B15" s="18" t="s">
        <v>71</v>
      </c>
      <c r="C15" s="18">
        <v>7</v>
      </c>
      <c r="D15" s="68">
        <v>7</v>
      </c>
      <c r="E15" s="68">
        <v>6</v>
      </c>
      <c r="F15" s="68">
        <v>10</v>
      </c>
      <c r="G15" s="69">
        <v>16</v>
      </c>
      <c r="H15" s="69"/>
      <c r="I15" s="103">
        <v>7</v>
      </c>
      <c r="J15" s="18"/>
      <c r="K15" s="69"/>
      <c r="L15" s="69"/>
      <c r="M15" s="18"/>
      <c r="N15" s="2"/>
      <c r="O15" s="64"/>
      <c r="P15" s="64"/>
      <c r="Q15" s="61"/>
      <c r="R15" s="39"/>
    </row>
    <row r="16" spans="1:18" ht="12.75" customHeight="1">
      <c r="A16" s="1">
        <v>9</v>
      </c>
      <c r="B16" s="18">
        <v>5</v>
      </c>
      <c r="C16" s="18">
        <v>10</v>
      </c>
      <c r="D16" s="68">
        <v>8</v>
      </c>
      <c r="E16" s="18">
        <v>10</v>
      </c>
      <c r="F16" s="68">
        <v>5</v>
      </c>
      <c r="G16" s="69">
        <v>12</v>
      </c>
      <c r="H16" s="69">
        <v>18</v>
      </c>
      <c r="I16" s="103">
        <v>10</v>
      </c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 customHeight="1">
      <c r="A17" s="1">
        <v>10</v>
      </c>
      <c r="B17" s="18" t="s">
        <v>71</v>
      </c>
      <c r="C17" s="18">
        <v>22</v>
      </c>
      <c r="D17" s="68" t="s">
        <v>71</v>
      </c>
      <c r="E17" s="68">
        <v>8</v>
      </c>
      <c r="F17" s="68">
        <v>7</v>
      </c>
      <c r="G17" s="18" t="s">
        <v>71</v>
      </c>
      <c r="H17" s="68">
        <v>15</v>
      </c>
      <c r="I17" s="103">
        <v>7</v>
      </c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 customHeight="1">
      <c r="A18" s="1">
        <v>11</v>
      </c>
      <c r="B18" s="18" t="s">
        <v>71</v>
      </c>
      <c r="C18" s="18" t="s">
        <v>71</v>
      </c>
      <c r="D18" s="68">
        <v>9</v>
      </c>
      <c r="E18" s="68">
        <v>7</v>
      </c>
      <c r="F18" s="68">
        <v>9</v>
      </c>
      <c r="G18" s="69">
        <v>10</v>
      </c>
      <c r="H18" s="68">
        <v>21</v>
      </c>
      <c r="I18" s="103" t="s">
        <v>120</v>
      </c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 customHeight="1">
      <c r="A19" s="1">
        <v>12</v>
      </c>
      <c r="B19" s="18" t="s">
        <v>71</v>
      </c>
      <c r="C19" s="18">
        <v>13</v>
      </c>
      <c r="D19" s="68" t="s">
        <v>71</v>
      </c>
      <c r="E19" s="68">
        <v>7</v>
      </c>
      <c r="F19" s="68">
        <v>12</v>
      </c>
      <c r="G19" s="69">
        <v>14</v>
      </c>
      <c r="H19" s="68">
        <v>20</v>
      </c>
      <c r="I19" s="103">
        <v>7</v>
      </c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 customHeight="1">
      <c r="A20" s="1">
        <v>13</v>
      </c>
      <c r="B20" s="18" t="s">
        <v>71</v>
      </c>
      <c r="C20" s="18">
        <v>7</v>
      </c>
      <c r="D20" s="68">
        <v>10</v>
      </c>
      <c r="E20" s="68">
        <v>7</v>
      </c>
      <c r="F20" s="68">
        <v>7</v>
      </c>
      <c r="G20" s="69">
        <v>9</v>
      </c>
      <c r="H20" s="68">
        <v>12</v>
      </c>
      <c r="I20" s="103">
        <v>5</v>
      </c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 customHeight="1">
      <c r="A21" s="1">
        <v>14</v>
      </c>
      <c r="B21" s="18" t="s">
        <v>71</v>
      </c>
      <c r="C21" s="18" t="s">
        <v>71</v>
      </c>
      <c r="D21" s="68" t="s">
        <v>71</v>
      </c>
      <c r="E21" s="68">
        <v>11</v>
      </c>
      <c r="F21" s="68" t="s">
        <v>71</v>
      </c>
      <c r="G21" s="69">
        <v>11</v>
      </c>
      <c r="H21" s="68">
        <v>16</v>
      </c>
      <c r="I21" s="103">
        <v>4</v>
      </c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 customHeight="1">
      <c r="A22" s="1">
        <v>15</v>
      </c>
      <c r="B22" s="18">
        <v>5</v>
      </c>
      <c r="C22" s="18">
        <v>5</v>
      </c>
      <c r="D22" s="68">
        <v>7</v>
      </c>
      <c r="E22" s="68"/>
      <c r="F22" s="68" t="s">
        <v>71</v>
      </c>
      <c r="G22" s="69">
        <v>9</v>
      </c>
      <c r="H22" s="68">
        <v>16</v>
      </c>
      <c r="I22" s="103">
        <v>5</v>
      </c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 customHeight="1">
      <c r="A23" s="1">
        <v>16</v>
      </c>
      <c r="B23" s="18" t="s">
        <v>71</v>
      </c>
      <c r="C23" s="18" t="s">
        <v>71</v>
      </c>
      <c r="D23" s="68">
        <v>6</v>
      </c>
      <c r="E23" s="68"/>
      <c r="F23" s="18" t="s">
        <v>71</v>
      </c>
      <c r="G23" s="18">
        <v>11</v>
      </c>
      <c r="H23" s="18">
        <v>11</v>
      </c>
      <c r="I23" s="103">
        <v>6</v>
      </c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 customHeight="1">
      <c r="A24" s="1">
        <v>17</v>
      </c>
      <c r="B24" s="18">
        <v>5</v>
      </c>
      <c r="C24" s="18">
        <v>18</v>
      </c>
      <c r="D24" s="68">
        <v>8</v>
      </c>
      <c r="E24" s="68">
        <v>5</v>
      </c>
      <c r="F24" s="18" t="s">
        <v>71</v>
      </c>
      <c r="G24" s="18" t="s">
        <v>71</v>
      </c>
      <c r="H24" s="18">
        <v>17</v>
      </c>
      <c r="I24" s="103" t="s">
        <v>120</v>
      </c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 customHeight="1">
      <c r="A25" s="1">
        <v>18</v>
      </c>
      <c r="B25" s="18">
        <v>5</v>
      </c>
      <c r="C25" s="18">
        <v>17</v>
      </c>
      <c r="D25" s="68" t="s">
        <v>71</v>
      </c>
      <c r="E25" s="68">
        <v>10</v>
      </c>
      <c r="F25" s="18" t="s">
        <v>71</v>
      </c>
      <c r="G25" s="18">
        <v>5</v>
      </c>
      <c r="H25" s="18">
        <v>10</v>
      </c>
      <c r="I25" s="103" t="s">
        <v>120</v>
      </c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 customHeight="1">
      <c r="A26" s="1">
        <v>19</v>
      </c>
      <c r="B26" s="18">
        <v>6</v>
      </c>
      <c r="C26" s="18">
        <v>11</v>
      </c>
      <c r="D26" s="68">
        <v>8</v>
      </c>
      <c r="E26" s="68">
        <v>6</v>
      </c>
      <c r="F26" s="18" t="s">
        <v>71</v>
      </c>
      <c r="G26" s="18">
        <v>11</v>
      </c>
      <c r="H26" s="18">
        <v>13</v>
      </c>
      <c r="I26" s="103">
        <v>5</v>
      </c>
      <c r="J26" s="18"/>
      <c r="K26" s="69"/>
      <c r="L26" s="69"/>
      <c r="M26" s="67"/>
      <c r="N26" s="2"/>
      <c r="O26" s="64"/>
      <c r="P26" s="64"/>
      <c r="Q26" s="64"/>
      <c r="R26" s="39"/>
    </row>
    <row r="27" spans="1:17" ht="12.75" customHeight="1">
      <c r="A27" s="1">
        <v>20</v>
      </c>
      <c r="B27" s="18">
        <v>6</v>
      </c>
      <c r="C27" s="18" t="s">
        <v>71</v>
      </c>
      <c r="D27" s="68">
        <v>8</v>
      </c>
      <c r="E27" s="68">
        <v>18</v>
      </c>
      <c r="F27" s="18">
        <v>6</v>
      </c>
      <c r="G27" s="18">
        <v>11</v>
      </c>
      <c r="H27" s="18">
        <v>17</v>
      </c>
      <c r="I27" s="103"/>
      <c r="J27" s="69"/>
      <c r="K27" s="69"/>
      <c r="L27" s="69"/>
      <c r="M27" s="67"/>
      <c r="N27" s="2"/>
      <c r="O27" s="64"/>
      <c r="P27" s="2"/>
      <c r="Q27" s="2"/>
    </row>
    <row r="28" spans="1:17" ht="12.75" customHeight="1">
      <c r="A28" s="1">
        <v>21</v>
      </c>
      <c r="B28" s="18" t="s">
        <v>71</v>
      </c>
      <c r="C28" s="18">
        <v>16</v>
      </c>
      <c r="D28" s="68">
        <v>8</v>
      </c>
      <c r="E28" s="68">
        <v>15</v>
      </c>
      <c r="F28" s="18">
        <v>15</v>
      </c>
      <c r="G28" s="18">
        <v>8</v>
      </c>
      <c r="H28" s="18">
        <v>14</v>
      </c>
      <c r="I28" s="103"/>
      <c r="J28" s="69"/>
      <c r="K28" s="69"/>
      <c r="L28" s="69"/>
      <c r="M28" s="67"/>
      <c r="N28" s="2"/>
      <c r="O28" s="2"/>
      <c r="P28" s="2"/>
      <c r="Q28" s="2"/>
    </row>
    <row r="29" spans="1:17" ht="12.75" customHeight="1">
      <c r="A29" s="1">
        <v>22</v>
      </c>
      <c r="B29" s="18">
        <v>9</v>
      </c>
      <c r="C29" s="18" t="s">
        <v>71</v>
      </c>
      <c r="D29" s="68">
        <v>7</v>
      </c>
      <c r="E29" s="68">
        <v>8</v>
      </c>
      <c r="F29" s="18">
        <v>18</v>
      </c>
      <c r="G29" s="18">
        <v>11</v>
      </c>
      <c r="H29" s="18">
        <v>17</v>
      </c>
      <c r="I29" s="103"/>
      <c r="J29" s="69"/>
      <c r="K29" s="69"/>
      <c r="L29" s="69"/>
      <c r="M29" s="67"/>
      <c r="N29" s="2"/>
      <c r="O29" s="2"/>
      <c r="P29" s="2"/>
      <c r="Q29" s="2"/>
    </row>
    <row r="30" spans="1:17" ht="12.75" customHeight="1">
      <c r="A30" s="1">
        <v>23</v>
      </c>
      <c r="B30" s="18" t="s">
        <v>71</v>
      </c>
      <c r="C30" s="18" t="s">
        <v>71</v>
      </c>
      <c r="D30" s="68">
        <v>5</v>
      </c>
      <c r="E30" s="68" t="s">
        <v>71</v>
      </c>
      <c r="F30" s="18">
        <v>16</v>
      </c>
      <c r="G30" s="18">
        <v>17</v>
      </c>
      <c r="H30" s="18">
        <v>20</v>
      </c>
      <c r="I30" s="103"/>
      <c r="J30" s="69"/>
      <c r="K30" s="69"/>
      <c r="L30" s="69"/>
      <c r="M30" s="67"/>
      <c r="N30" s="2"/>
      <c r="O30" s="2"/>
      <c r="P30" s="2"/>
      <c r="Q30" s="2"/>
    </row>
    <row r="31" spans="1:17" ht="12.75" customHeight="1">
      <c r="A31" s="1">
        <v>24</v>
      </c>
      <c r="B31" s="18">
        <v>6</v>
      </c>
      <c r="C31" s="18">
        <v>15</v>
      </c>
      <c r="D31" s="68">
        <v>18</v>
      </c>
      <c r="E31" s="15">
        <v>13</v>
      </c>
      <c r="F31" s="18">
        <v>8</v>
      </c>
      <c r="G31" s="18">
        <v>18</v>
      </c>
      <c r="H31" s="18">
        <v>8</v>
      </c>
      <c r="I31" s="69"/>
      <c r="J31" s="69"/>
      <c r="K31" s="69"/>
      <c r="L31" s="69"/>
      <c r="M31" s="67"/>
      <c r="N31" s="2"/>
      <c r="O31" s="2"/>
      <c r="P31" s="2"/>
      <c r="Q31" s="2"/>
    </row>
    <row r="32" spans="1:17" ht="12.75" customHeight="1">
      <c r="A32" s="1">
        <v>25</v>
      </c>
      <c r="B32" s="18" t="s">
        <v>71</v>
      </c>
      <c r="C32" s="18">
        <v>7</v>
      </c>
      <c r="D32" s="68">
        <v>8</v>
      </c>
      <c r="E32" s="15">
        <v>6</v>
      </c>
      <c r="F32" s="18">
        <v>6</v>
      </c>
      <c r="G32" s="18">
        <v>24</v>
      </c>
      <c r="H32" s="18">
        <v>10</v>
      </c>
      <c r="I32" s="18"/>
      <c r="J32" s="69"/>
      <c r="K32" s="69"/>
      <c r="L32" s="69"/>
      <c r="M32" s="67"/>
      <c r="N32" s="2"/>
      <c r="O32" s="2"/>
      <c r="P32" s="2"/>
      <c r="Q32" s="2"/>
    </row>
    <row r="33" spans="1:17" ht="12.75" customHeight="1">
      <c r="A33" s="1">
        <v>26</v>
      </c>
      <c r="B33" s="18">
        <v>5</v>
      </c>
      <c r="C33" s="18" t="s">
        <v>71</v>
      </c>
      <c r="D33" s="68">
        <v>11</v>
      </c>
      <c r="E33" s="68">
        <v>11</v>
      </c>
      <c r="F33" s="18">
        <v>15</v>
      </c>
      <c r="G33" s="18">
        <v>14</v>
      </c>
      <c r="H33" s="18">
        <v>9</v>
      </c>
      <c r="I33" s="18"/>
      <c r="J33" s="69"/>
      <c r="K33" s="69"/>
      <c r="L33" s="69"/>
      <c r="M33" s="67"/>
      <c r="N33" s="2"/>
      <c r="O33" s="2"/>
      <c r="P33" s="2"/>
      <c r="Q33" s="2"/>
    </row>
    <row r="34" spans="1:17" ht="12.75" customHeight="1">
      <c r="A34" s="1">
        <v>27</v>
      </c>
      <c r="B34" s="18" t="s">
        <v>71</v>
      </c>
      <c r="C34" s="18">
        <v>9</v>
      </c>
      <c r="D34" s="68">
        <v>11</v>
      </c>
      <c r="E34" s="68">
        <v>13</v>
      </c>
      <c r="F34" s="18">
        <v>17</v>
      </c>
      <c r="G34" s="18">
        <v>5</v>
      </c>
      <c r="H34" s="18">
        <v>6</v>
      </c>
      <c r="I34" s="18"/>
      <c r="J34" s="69"/>
      <c r="K34" s="69"/>
      <c r="L34" s="69"/>
      <c r="M34" s="67"/>
      <c r="N34" s="2"/>
      <c r="O34" s="2"/>
      <c r="P34" s="2"/>
      <c r="Q34" s="2"/>
    </row>
    <row r="35" spans="1:17" ht="12.75" customHeight="1">
      <c r="A35" s="1">
        <v>28</v>
      </c>
      <c r="B35" s="18">
        <v>6</v>
      </c>
      <c r="C35" s="18">
        <v>5</v>
      </c>
      <c r="D35" s="68">
        <v>16</v>
      </c>
      <c r="E35" s="68">
        <v>6</v>
      </c>
      <c r="F35" s="18">
        <v>10</v>
      </c>
      <c r="G35" s="18">
        <v>11</v>
      </c>
      <c r="H35" s="18">
        <v>5</v>
      </c>
      <c r="I35" s="18"/>
      <c r="J35" s="69"/>
      <c r="K35" s="69"/>
      <c r="L35" s="69"/>
      <c r="M35" s="67"/>
      <c r="N35" s="2"/>
      <c r="O35" s="2"/>
      <c r="P35" s="2"/>
      <c r="Q35" s="2"/>
    </row>
    <row r="36" spans="1:17" ht="12.75" customHeight="1">
      <c r="A36" s="1">
        <v>29</v>
      </c>
      <c r="B36" s="18">
        <v>7</v>
      </c>
      <c r="C36" s="18"/>
      <c r="D36" s="68">
        <v>13</v>
      </c>
      <c r="E36" s="15" t="s">
        <v>71</v>
      </c>
      <c r="F36" s="18" t="s">
        <v>71</v>
      </c>
      <c r="G36" s="18">
        <v>6</v>
      </c>
      <c r="H36" s="18">
        <v>7</v>
      </c>
      <c r="I36" s="103"/>
      <c r="J36" s="69"/>
      <c r="K36" s="69"/>
      <c r="L36" s="67"/>
      <c r="M36" s="67"/>
      <c r="N36" s="2"/>
      <c r="O36" s="2"/>
      <c r="P36" s="2"/>
      <c r="Q36" s="2"/>
    </row>
    <row r="37" spans="1:17" ht="12.75" customHeight="1">
      <c r="A37" s="1">
        <v>30</v>
      </c>
      <c r="B37" s="18">
        <v>5</v>
      </c>
      <c r="C37" s="18"/>
      <c r="D37" s="68">
        <v>8</v>
      </c>
      <c r="E37" s="68">
        <v>8</v>
      </c>
      <c r="F37" s="18">
        <v>5</v>
      </c>
      <c r="G37" s="18">
        <v>12</v>
      </c>
      <c r="H37" s="18">
        <v>10</v>
      </c>
      <c r="I37" s="18"/>
      <c r="J37" s="69"/>
      <c r="K37" s="69"/>
      <c r="L37" s="67"/>
      <c r="M37" s="67"/>
      <c r="N37" s="2"/>
      <c r="O37" s="2"/>
      <c r="P37" s="2"/>
      <c r="Q37" s="2"/>
    </row>
    <row r="38" spans="1:17" ht="12.75" customHeight="1">
      <c r="A38" s="1">
        <v>31</v>
      </c>
      <c r="B38" s="18">
        <v>9</v>
      </c>
      <c r="C38" s="18"/>
      <c r="D38" s="15">
        <v>8</v>
      </c>
      <c r="E38" s="18"/>
      <c r="F38" s="18">
        <v>8</v>
      </c>
      <c r="G38" s="18"/>
      <c r="H38" s="69">
        <v>8</v>
      </c>
      <c r="I38" s="18"/>
      <c r="J38" s="18"/>
      <c r="K38" s="69"/>
      <c r="L38" s="18"/>
      <c r="M38" s="67"/>
      <c r="N38" s="2"/>
      <c r="O38" s="2"/>
      <c r="P38" s="2"/>
      <c r="Q38" s="2"/>
    </row>
    <row r="39" spans="1:17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6" ht="12.75">
      <c r="A40" s="13" t="s">
        <v>16</v>
      </c>
      <c r="B40" s="1">
        <f aca="true" t="shared" si="3" ref="B40:M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"/>
      <c r="P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27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28</v>
      </c>
      <c r="D41" s="12">
        <f t="shared" si="4"/>
        <v>31</v>
      </c>
      <c r="E41" s="12">
        <f t="shared" si="4"/>
        <v>28</v>
      </c>
      <c r="F41" s="12">
        <f t="shared" si="4"/>
        <v>31</v>
      </c>
      <c r="G41" s="12">
        <f t="shared" si="4"/>
        <v>30</v>
      </c>
      <c r="H41" s="12">
        <f t="shared" si="4"/>
        <v>28</v>
      </c>
      <c r="I41" s="12">
        <f t="shared" si="4"/>
        <v>19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40"/>
      <c r="O41" s="12">
        <f>SUM(B41:M41)</f>
        <v>222</v>
      </c>
    </row>
    <row r="44" ht="12.75">
      <c r="A44" s="7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O4:O5 P4 Q5">
    <cfRule type="cellIs" priority="4" dxfId="0" operator="greaterThan" stopIfTrue="1">
      <formula>0</formula>
    </cfRule>
  </conditionalFormatting>
  <conditionalFormatting sqref="Q7">
    <cfRule type="cellIs" priority="5" dxfId="0" operator="greaterThan" stopIfTrue="1">
      <formula>29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30" sqref="Q30"/>
    </sheetView>
  </sheetViews>
  <sheetFormatPr defaultColWidth="9.140625" defaultRowHeight="12.75"/>
  <cols>
    <col min="1" max="1" width="20.7109375" style="34" customWidth="1"/>
    <col min="2" max="13" width="7.7109375" style="34" customWidth="1"/>
    <col min="14" max="14" width="3.7109375" style="34" customWidth="1"/>
    <col min="15" max="15" width="8.7109375" style="34" bestFit="1" customWidth="1"/>
    <col min="16" max="17" width="9.28125" style="34" bestFit="1" customWidth="1"/>
    <col min="18" max="18" width="24.28125" style="34" bestFit="1" customWidth="1"/>
    <col min="19" max="19" width="18.00390625" style="34" bestFit="1" customWidth="1"/>
    <col min="20" max="16384" width="9.140625" style="34" customWidth="1"/>
  </cols>
  <sheetData>
    <row r="1" spans="1:17" ht="15.75" customHeight="1">
      <c r="A1" s="43" t="s">
        <v>167</v>
      </c>
      <c r="B1" s="44"/>
      <c r="C1" s="4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9" ht="14.25" customHeight="1">
      <c r="A3" s="31" t="s">
        <v>0</v>
      </c>
      <c r="B3" s="99" t="s">
        <v>4</v>
      </c>
      <c r="C3" s="99" t="s">
        <v>5</v>
      </c>
      <c r="D3" s="99" t="s">
        <v>6</v>
      </c>
      <c r="E3" s="99" t="s">
        <v>7</v>
      </c>
      <c r="F3" s="99" t="s">
        <v>8</v>
      </c>
      <c r="G3" s="99" t="s">
        <v>9</v>
      </c>
      <c r="H3" s="99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99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15.033333333333333</v>
      </c>
      <c r="C4" s="5">
        <f t="shared" si="0"/>
        <v>13.214285714285714</v>
      </c>
      <c r="D4" s="5">
        <f t="shared" si="0"/>
        <v>11.090909090909092</v>
      </c>
      <c r="E4" s="5">
        <f t="shared" si="0"/>
        <v>12</v>
      </c>
      <c r="F4" s="5">
        <f t="shared" si="0"/>
        <v>13.10344827586207</v>
      </c>
      <c r="G4" s="5">
        <f t="shared" si="0"/>
        <v>15</v>
      </c>
      <c r="H4" s="5">
        <f t="shared" si="0"/>
        <v>14.633333333333333</v>
      </c>
      <c r="I4" s="5">
        <f t="shared" si="0"/>
        <v>20.92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1</v>
      </c>
      <c r="P4" s="31">
        <f>COUNTIF(B4:M4,"&gt;29")</f>
        <v>0</v>
      </c>
      <c r="Q4" s="31" t="s">
        <v>83</v>
      </c>
      <c r="R4" s="26">
        <f>IF(ISERROR(AVERAGE(B8:M38)),"",AVERAGE(B8:M38))</f>
        <v>14.372197309417041</v>
      </c>
      <c r="S4" s="5">
        <f>IF(ISERROR(AVERAGE(B4:M4)),"",AVERAGE(B4:M4))</f>
        <v>14.374413718465442</v>
      </c>
    </row>
    <row r="5" spans="1:18" ht="14.25" customHeight="1">
      <c r="A5" s="16" t="s">
        <v>2</v>
      </c>
      <c r="B5" s="5">
        <f aca="true" t="shared" si="1" ref="B5:M5">MAX(B8:B38)</f>
        <v>21</v>
      </c>
      <c r="C5" s="5">
        <f t="shared" si="1"/>
        <v>23</v>
      </c>
      <c r="D5" s="5">
        <f t="shared" si="1"/>
        <v>20</v>
      </c>
      <c r="E5" s="5">
        <f t="shared" si="1"/>
        <v>26</v>
      </c>
      <c r="F5" s="5">
        <f t="shared" si="1"/>
        <v>21</v>
      </c>
      <c r="G5" s="5">
        <f t="shared" si="1"/>
        <v>25</v>
      </c>
      <c r="H5" s="5">
        <f t="shared" si="1"/>
        <v>23</v>
      </c>
      <c r="I5" s="5">
        <f t="shared" si="1"/>
        <v>27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</row>
    <row r="6" spans="1:18" ht="14.25" customHeight="1">
      <c r="A6" s="17" t="s">
        <v>3</v>
      </c>
      <c r="B6" s="6">
        <f aca="true" t="shared" si="2" ref="B6:M6">MIN(B8:B38)</f>
        <v>6</v>
      </c>
      <c r="C6" s="6">
        <f t="shared" si="2"/>
        <v>6</v>
      </c>
      <c r="D6" s="6">
        <f t="shared" si="2"/>
        <v>5</v>
      </c>
      <c r="E6" s="6">
        <f t="shared" si="2"/>
        <v>5</v>
      </c>
      <c r="F6" s="6">
        <f t="shared" si="2"/>
        <v>5</v>
      </c>
      <c r="G6" s="6">
        <f t="shared" si="2"/>
        <v>5</v>
      </c>
      <c r="H6" s="6">
        <f t="shared" si="2"/>
        <v>7</v>
      </c>
      <c r="I6" s="6">
        <f t="shared" si="2"/>
        <v>12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</row>
    <row r="7" spans="2:18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P7" s="35"/>
      <c r="Q7" s="57"/>
      <c r="R7" s="103">
        <f>COUNTIF(B4:M4,"&gt;0")</f>
        <v>8</v>
      </c>
    </row>
    <row r="8" spans="1:19" ht="12.75">
      <c r="A8" s="31">
        <v>1</v>
      </c>
      <c r="B8" s="18">
        <v>19</v>
      </c>
      <c r="C8" s="18">
        <v>10</v>
      </c>
      <c r="D8" s="68"/>
      <c r="E8" s="68">
        <v>13</v>
      </c>
      <c r="F8" s="68">
        <v>16</v>
      </c>
      <c r="G8" s="69">
        <v>14</v>
      </c>
      <c r="H8" s="69" t="s">
        <v>71</v>
      </c>
      <c r="I8" s="103">
        <v>12</v>
      </c>
      <c r="J8" s="69"/>
      <c r="K8" s="69"/>
      <c r="L8" s="69"/>
      <c r="M8" s="67"/>
      <c r="N8" s="2"/>
      <c r="O8" s="29"/>
      <c r="P8" s="64"/>
      <c r="Q8" s="64"/>
      <c r="R8" s="39"/>
      <c r="S8" s="7"/>
    </row>
    <row r="9" spans="1:19" ht="12.75">
      <c r="A9" s="31">
        <v>2</v>
      </c>
      <c r="B9" s="18">
        <v>15</v>
      </c>
      <c r="C9" s="18">
        <v>10</v>
      </c>
      <c r="D9" s="68">
        <v>12</v>
      </c>
      <c r="E9" s="68">
        <v>10</v>
      </c>
      <c r="F9" s="68">
        <v>18</v>
      </c>
      <c r="G9" s="69">
        <v>13</v>
      </c>
      <c r="H9" s="69">
        <v>19</v>
      </c>
      <c r="I9" s="103">
        <v>27</v>
      </c>
      <c r="J9" s="18"/>
      <c r="K9" s="69"/>
      <c r="L9" s="69"/>
      <c r="M9" s="67"/>
      <c r="N9" s="2"/>
      <c r="O9" s="64"/>
      <c r="P9" s="64"/>
      <c r="Q9" s="61"/>
      <c r="R9" s="7"/>
      <c r="S9" s="7"/>
    </row>
    <row r="10" spans="1:19" ht="12.75">
      <c r="A10" s="31">
        <v>3</v>
      </c>
      <c r="B10" s="18">
        <v>15</v>
      </c>
      <c r="C10" s="18">
        <v>10</v>
      </c>
      <c r="D10" s="68">
        <v>13</v>
      </c>
      <c r="E10" s="18">
        <v>5</v>
      </c>
      <c r="F10" s="68">
        <v>16</v>
      </c>
      <c r="G10" s="69">
        <v>11</v>
      </c>
      <c r="H10" s="69">
        <v>17</v>
      </c>
      <c r="I10" s="103">
        <v>20</v>
      </c>
      <c r="J10" s="69"/>
      <c r="K10" s="69"/>
      <c r="L10" s="69"/>
      <c r="M10" s="67"/>
      <c r="N10" s="2"/>
      <c r="O10" s="64"/>
      <c r="P10" s="64"/>
      <c r="Q10" s="61"/>
      <c r="R10" s="7"/>
      <c r="S10" s="7"/>
    </row>
    <row r="11" spans="1:19" ht="12.75">
      <c r="A11" s="31">
        <v>4</v>
      </c>
      <c r="B11" s="18">
        <v>10</v>
      </c>
      <c r="C11" s="18">
        <v>16</v>
      </c>
      <c r="D11" s="68">
        <v>9</v>
      </c>
      <c r="E11" s="68">
        <v>8</v>
      </c>
      <c r="F11" s="68">
        <v>16</v>
      </c>
      <c r="G11" s="69">
        <v>13</v>
      </c>
      <c r="H11" s="69">
        <v>23</v>
      </c>
      <c r="I11" s="103">
        <v>16</v>
      </c>
      <c r="J11" s="69"/>
      <c r="K11" s="69"/>
      <c r="L11" s="69"/>
      <c r="M11" s="67"/>
      <c r="N11" s="2"/>
      <c r="O11" s="64"/>
      <c r="P11" s="64"/>
      <c r="Q11" s="64"/>
      <c r="R11" s="39"/>
      <c r="S11" s="7"/>
    </row>
    <row r="12" spans="1:19" ht="12.75">
      <c r="A12" s="31">
        <v>5</v>
      </c>
      <c r="B12" s="18">
        <v>7</v>
      </c>
      <c r="C12" s="18">
        <v>12</v>
      </c>
      <c r="D12" s="68">
        <v>6</v>
      </c>
      <c r="E12" s="68">
        <v>6</v>
      </c>
      <c r="F12" s="68">
        <v>17</v>
      </c>
      <c r="G12" s="69">
        <v>8</v>
      </c>
      <c r="H12" s="69">
        <v>21</v>
      </c>
      <c r="I12" s="103">
        <v>23</v>
      </c>
      <c r="J12" s="69"/>
      <c r="K12" s="69"/>
      <c r="L12" s="69"/>
      <c r="M12" s="67"/>
      <c r="N12" s="2"/>
      <c r="O12" s="64"/>
      <c r="P12" s="64"/>
      <c r="Q12" s="38"/>
      <c r="R12" s="39"/>
      <c r="S12" s="7"/>
    </row>
    <row r="13" spans="1:19" ht="12.75">
      <c r="A13" s="31">
        <v>6</v>
      </c>
      <c r="B13" s="18">
        <v>16</v>
      </c>
      <c r="C13" s="18">
        <v>13</v>
      </c>
      <c r="D13" s="68" t="s">
        <v>71</v>
      </c>
      <c r="E13" s="68">
        <v>6</v>
      </c>
      <c r="F13" s="68">
        <v>21</v>
      </c>
      <c r="G13" s="69">
        <v>11</v>
      </c>
      <c r="H13" s="69">
        <v>19</v>
      </c>
      <c r="I13" s="103" t="s">
        <v>71</v>
      </c>
      <c r="J13" s="69"/>
      <c r="K13" s="69"/>
      <c r="L13" s="69"/>
      <c r="M13" s="67"/>
      <c r="N13" s="2"/>
      <c r="O13" s="64"/>
      <c r="P13" s="64"/>
      <c r="Q13" s="61"/>
      <c r="R13" s="39"/>
      <c r="S13" s="7"/>
    </row>
    <row r="14" spans="1:19" ht="12.75">
      <c r="A14" s="31">
        <v>7</v>
      </c>
      <c r="B14" s="18">
        <v>17</v>
      </c>
      <c r="C14" s="18">
        <v>18</v>
      </c>
      <c r="D14" s="68">
        <v>8</v>
      </c>
      <c r="E14" s="68">
        <v>8</v>
      </c>
      <c r="F14" s="68">
        <v>17</v>
      </c>
      <c r="G14" s="69">
        <v>20</v>
      </c>
      <c r="H14" s="69">
        <v>21</v>
      </c>
      <c r="I14" s="103">
        <v>22</v>
      </c>
      <c r="J14" s="69"/>
      <c r="K14" s="69"/>
      <c r="L14" s="69"/>
      <c r="M14" s="67"/>
      <c r="N14" s="2"/>
      <c r="O14" s="64"/>
      <c r="P14" s="64"/>
      <c r="Q14" s="64"/>
      <c r="R14" s="39"/>
      <c r="S14" s="7"/>
    </row>
    <row r="15" spans="1:19" ht="12.75">
      <c r="A15" s="31">
        <v>8</v>
      </c>
      <c r="B15" s="18">
        <v>19</v>
      </c>
      <c r="C15" s="18">
        <v>14</v>
      </c>
      <c r="D15" s="68">
        <v>10</v>
      </c>
      <c r="E15" s="68">
        <v>19</v>
      </c>
      <c r="F15" s="68">
        <v>14</v>
      </c>
      <c r="G15" s="69">
        <v>19</v>
      </c>
      <c r="H15" s="69">
        <v>8</v>
      </c>
      <c r="I15" s="103">
        <v>19</v>
      </c>
      <c r="J15" s="18"/>
      <c r="K15" s="69"/>
      <c r="L15" s="69"/>
      <c r="M15" s="18"/>
      <c r="N15" s="2"/>
      <c r="O15" s="64"/>
      <c r="P15" s="64"/>
      <c r="Q15" s="61"/>
      <c r="R15" s="39"/>
      <c r="S15" s="7"/>
    </row>
    <row r="16" spans="1:19" ht="12.75">
      <c r="A16" s="31">
        <v>9</v>
      </c>
      <c r="B16" s="18" t="s">
        <v>71</v>
      </c>
      <c r="C16" s="18">
        <v>17</v>
      </c>
      <c r="D16" s="68"/>
      <c r="E16" s="18">
        <v>7</v>
      </c>
      <c r="F16" s="68">
        <v>16</v>
      </c>
      <c r="G16" s="69">
        <v>17</v>
      </c>
      <c r="H16" s="69">
        <v>9</v>
      </c>
      <c r="I16" s="103">
        <v>25</v>
      </c>
      <c r="J16" s="69"/>
      <c r="K16" s="69"/>
      <c r="L16" s="69"/>
      <c r="M16" s="67"/>
      <c r="N16" s="2"/>
      <c r="O16" s="64"/>
      <c r="P16" s="64"/>
      <c r="Q16" s="61"/>
      <c r="R16" s="39"/>
      <c r="S16" s="7"/>
    </row>
    <row r="17" spans="1:19" ht="12.75">
      <c r="A17" s="31">
        <v>10</v>
      </c>
      <c r="B17" s="18">
        <v>20</v>
      </c>
      <c r="C17" s="18">
        <v>15</v>
      </c>
      <c r="D17" s="68">
        <v>5</v>
      </c>
      <c r="E17" s="68">
        <v>26</v>
      </c>
      <c r="F17" s="68">
        <v>13</v>
      </c>
      <c r="G17" s="18">
        <v>8</v>
      </c>
      <c r="H17" s="68">
        <v>15</v>
      </c>
      <c r="I17" s="103">
        <v>21</v>
      </c>
      <c r="J17" s="69"/>
      <c r="K17" s="69"/>
      <c r="L17" s="69"/>
      <c r="M17" s="67"/>
      <c r="N17" s="2"/>
      <c r="O17" s="64"/>
      <c r="P17" s="64"/>
      <c r="Q17" s="64"/>
      <c r="R17" s="39"/>
      <c r="S17" s="7"/>
    </row>
    <row r="18" spans="1:19" ht="12.75">
      <c r="A18" s="31">
        <v>11</v>
      </c>
      <c r="B18" s="18">
        <v>17</v>
      </c>
      <c r="C18" s="18">
        <v>14</v>
      </c>
      <c r="D18" s="68">
        <v>11</v>
      </c>
      <c r="E18" s="68">
        <v>14</v>
      </c>
      <c r="F18" s="68">
        <v>11</v>
      </c>
      <c r="G18" s="69">
        <v>20</v>
      </c>
      <c r="H18" s="68">
        <v>10</v>
      </c>
      <c r="I18" s="103">
        <v>15</v>
      </c>
      <c r="J18" s="69"/>
      <c r="K18" s="69"/>
      <c r="L18" s="69"/>
      <c r="M18" s="67"/>
      <c r="N18" s="2"/>
      <c r="O18" s="64"/>
      <c r="P18" s="64"/>
      <c r="Q18" s="61"/>
      <c r="R18" s="39"/>
      <c r="S18" s="7"/>
    </row>
    <row r="19" spans="1:19" ht="12.75">
      <c r="A19" s="31">
        <v>12</v>
      </c>
      <c r="B19" s="18">
        <v>18</v>
      </c>
      <c r="C19" s="18">
        <v>14</v>
      </c>
      <c r="D19" s="68" t="s">
        <v>71</v>
      </c>
      <c r="E19" s="68">
        <v>15</v>
      </c>
      <c r="F19" s="68">
        <v>11</v>
      </c>
      <c r="G19" s="69">
        <v>17</v>
      </c>
      <c r="H19" s="68">
        <v>14</v>
      </c>
      <c r="I19" s="103">
        <v>25</v>
      </c>
      <c r="J19" s="69"/>
      <c r="K19" s="69"/>
      <c r="L19" s="69"/>
      <c r="M19" s="18"/>
      <c r="N19" s="2"/>
      <c r="O19" s="64"/>
      <c r="P19" s="64"/>
      <c r="Q19" s="65"/>
      <c r="R19" s="39"/>
      <c r="S19" s="7"/>
    </row>
    <row r="20" spans="1:19" ht="12.75">
      <c r="A20" s="31">
        <v>13</v>
      </c>
      <c r="B20" s="18">
        <v>16</v>
      </c>
      <c r="C20" s="18">
        <v>10</v>
      </c>
      <c r="D20" s="68">
        <v>9</v>
      </c>
      <c r="E20" s="68">
        <v>12</v>
      </c>
      <c r="F20" s="68">
        <v>12</v>
      </c>
      <c r="G20" s="69">
        <v>21</v>
      </c>
      <c r="H20" s="68">
        <v>7</v>
      </c>
      <c r="I20" s="103">
        <v>20</v>
      </c>
      <c r="J20" s="69"/>
      <c r="K20" s="69"/>
      <c r="L20" s="69"/>
      <c r="M20" s="67"/>
      <c r="N20" s="2"/>
      <c r="O20" s="64"/>
      <c r="P20" s="64"/>
      <c r="Q20" s="39"/>
      <c r="R20" s="39"/>
      <c r="S20" s="7"/>
    </row>
    <row r="21" spans="1:19" ht="12.75">
      <c r="A21" s="31">
        <v>14</v>
      </c>
      <c r="B21" s="18">
        <v>20</v>
      </c>
      <c r="C21" s="18">
        <v>18</v>
      </c>
      <c r="D21" s="68">
        <v>8</v>
      </c>
      <c r="E21" s="68">
        <v>15</v>
      </c>
      <c r="F21" s="68">
        <v>10</v>
      </c>
      <c r="G21" s="69">
        <v>14</v>
      </c>
      <c r="H21" s="68">
        <v>16</v>
      </c>
      <c r="I21" s="103">
        <v>21</v>
      </c>
      <c r="J21" s="69"/>
      <c r="K21" s="69"/>
      <c r="L21" s="69"/>
      <c r="M21" s="67"/>
      <c r="N21" s="2"/>
      <c r="O21" s="64"/>
      <c r="P21" s="64"/>
      <c r="Q21" s="61"/>
      <c r="R21" s="39"/>
      <c r="S21" s="7"/>
    </row>
    <row r="22" spans="1:19" ht="12.75">
      <c r="A22" s="31">
        <v>15</v>
      </c>
      <c r="B22" s="18">
        <v>14</v>
      </c>
      <c r="C22" s="18">
        <v>14</v>
      </c>
      <c r="D22" s="68" t="s">
        <v>236</v>
      </c>
      <c r="E22" s="68">
        <v>12</v>
      </c>
      <c r="F22" s="68">
        <v>15</v>
      </c>
      <c r="G22" s="69">
        <v>16</v>
      </c>
      <c r="H22" s="68">
        <v>8</v>
      </c>
      <c r="I22" s="103">
        <v>19</v>
      </c>
      <c r="J22" s="69"/>
      <c r="K22" s="69"/>
      <c r="L22" s="69"/>
      <c r="M22" s="67"/>
      <c r="N22" s="2"/>
      <c r="O22" s="64"/>
      <c r="P22" s="64"/>
      <c r="Q22" s="65"/>
      <c r="R22" s="39"/>
      <c r="S22" s="7"/>
    </row>
    <row r="23" spans="1:19" ht="25.5">
      <c r="A23" s="31">
        <v>16</v>
      </c>
      <c r="B23" s="18">
        <v>18</v>
      </c>
      <c r="C23" s="18">
        <v>20</v>
      </c>
      <c r="D23" s="68" t="s">
        <v>237</v>
      </c>
      <c r="E23" s="68">
        <v>14</v>
      </c>
      <c r="F23" s="18">
        <v>13</v>
      </c>
      <c r="G23" s="18">
        <v>18</v>
      </c>
      <c r="H23" s="18">
        <v>13</v>
      </c>
      <c r="I23" s="103">
        <v>19</v>
      </c>
      <c r="J23" s="69"/>
      <c r="K23" s="69"/>
      <c r="L23" s="69"/>
      <c r="M23" s="67"/>
      <c r="N23" s="2"/>
      <c r="O23" s="64"/>
      <c r="P23" s="64"/>
      <c r="Q23" s="64"/>
      <c r="R23" s="39"/>
      <c r="S23" s="7"/>
    </row>
    <row r="24" spans="1:19" ht="25.5">
      <c r="A24" s="31">
        <v>17</v>
      </c>
      <c r="B24" s="18">
        <v>15</v>
      </c>
      <c r="C24" s="18">
        <v>18</v>
      </c>
      <c r="D24" s="68" t="s">
        <v>234</v>
      </c>
      <c r="E24" s="68">
        <v>12</v>
      </c>
      <c r="F24" s="18" t="s">
        <v>71</v>
      </c>
      <c r="G24" s="18">
        <v>18</v>
      </c>
      <c r="H24" s="18">
        <v>9</v>
      </c>
      <c r="I24" s="103">
        <v>20</v>
      </c>
      <c r="J24" s="69"/>
      <c r="K24" s="69"/>
      <c r="L24" s="69"/>
      <c r="M24" s="67"/>
      <c r="N24" s="2"/>
      <c r="O24" s="64"/>
      <c r="P24" s="64"/>
      <c r="Q24" s="61"/>
      <c r="R24" s="39"/>
      <c r="S24" s="7"/>
    </row>
    <row r="25" spans="1:19" ht="25.5">
      <c r="A25" s="31">
        <v>18</v>
      </c>
      <c r="B25" s="18">
        <v>15</v>
      </c>
      <c r="C25" s="18">
        <v>15</v>
      </c>
      <c r="D25" s="68" t="s">
        <v>235</v>
      </c>
      <c r="E25" s="68">
        <v>15</v>
      </c>
      <c r="F25" s="18" t="s">
        <v>71</v>
      </c>
      <c r="G25" s="18">
        <v>15</v>
      </c>
      <c r="H25" s="18">
        <v>15</v>
      </c>
      <c r="I25" s="103">
        <v>23</v>
      </c>
      <c r="J25" s="69"/>
      <c r="K25" s="69"/>
      <c r="L25" s="69"/>
      <c r="M25" s="67"/>
      <c r="N25" s="2"/>
      <c r="O25" s="64"/>
      <c r="P25" s="64"/>
      <c r="Q25" s="61"/>
      <c r="R25" s="39"/>
      <c r="S25" s="7"/>
    </row>
    <row r="26" spans="1:19" ht="12.75">
      <c r="A26" s="31">
        <v>19</v>
      </c>
      <c r="B26" s="18">
        <v>13</v>
      </c>
      <c r="C26" s="18">
        <v>11</v>
      </c>
      <c r="D26" s="68">
        <v>18</v>
      </c>
      <c r="E26" s="68">
        <v>15</v>
      </c>
      <c r="F26" s="18">
        <v>10</v>
      </c>
      <c r="G26" s="18">
        <v>18</v>
      </c>
      <c r="H26" s="18">
        <v>15</v>
      </c>
      <c r="I26" s="103">
        <v>20</v>
      </c>
      <c r="J26" s="18"/>
      <c r="K26" s="69"/>
      <c r="L26" s="69"/>
      <c r="M26" s="67"/>
      <c r="N26" s="2"/>
      <c r="O26" s="64"/>
      <c r="P26" s="64"/>
      <c r="Q26" s="64"/>
      <c r="R26" s="39"/>
      <c r="S26" s="7"/>
    </row>
    <row r="27" spans="1:19" ht="12.75">
      <c r="A27" s="31">
        <v>20</v>
      </c>
      <c r="B27" s="18">
        <v>15</v>
      </c>
      <c r="C27" s="18">
        <v>10</v>
      </c>
      <c r="D27" s="68">
        <v>16</v>
      </c>
      <c r="E27" s="68">
        <v>9</v>
      </c>
      <c r="F27" s="18">
        <v>15</v>
      </c>
      <c r="G27" s="18">
        <v>13</v>
      </c>
      <c r="H27" s="18">
        <v>21</v>
      </c>
      <c r="I27" s="103">
        <v>23</v>
      </c>
      <c r="J27" s="69"/>
      <c r="K27" s="69"/>
      <c r="L27" s="69"/>
      <c r="M27" s="67"/>
      <c r="N27" s="2"/>
      <c r="O27" s="64"/>
      <c r="P27" s="2"/>
      <c r="Q27" s="2"/>
      <c r="R27" s="7"/>
      <c r="S27" s="7"/>
    </row>
    <row r="28" spans="1:19" ht="12.75">
      <c r="A28" s="31">
        <v>21</v>
      </c>
      <c r="B28" s="18">
        <v>21</v>
      </c>
      <c r="C28" s="18">
        <v>6</v>
      </c>
      <c r="D28" s="68">
        <v>17</v>
      </c>
      <c r="E28" s="68">
        <v>8</v>
      </c>
      <c r="F28" s="18">
        <v>12</v>
      </c>
      <c r="G28" s="18">
        <v>5</v>
      </c>
      <c r="H28" s="18">
        <v>22</v>
      </c>
      <c r="I28" s="103">
        <v>24</v>
      </c>
      <c r="J28" s="69"/>
      <c r="K28" s="69"/>
      <c r="L28" s="69"/>
      <c r="M28" s="67"/>
      <c r="N28" s="2"/>
      <c r="O28" s="2"/>
      <c r="P28" s="2"/>
      <c r="Q28" s="2"/>
      <c r="R28" s="7"/>
      <c r="S28" s="7"/>
    </row>
    <row r="29" spans="1:19" ht="12.75">
      <c r="A29" s="31">
        <v>22</v>
      </c>
      <c r="B29" s="18">
        <v>13</v>
      </c>
      <c r="C29" s="18">
        <v>15</v>
      </c>
      <c r="D29" s="68">
        <v>15</v>
      </c>
      <c r="E29" s="68" t="s">
        <v>71</v>
      </c>
      <c r="F29" s="18">
        <v>11</v>
      </c>
      <c r="G29" s="18">
        <v>25</v>
      </c>
      <c r="H29" s="18">
        <v>20</v>
      </c>
      <c r="I29" s="103">
        <v>18</v>
      </c>
      <c r="J29" s="69"/>
      <c r="K29" s="69"/>
      <c r="L29" s="69"/>
      <c r="M29" s="67"/>
      <c r="N29" s="2"/>
      <c r="O29" s="2"/>
      <c r="P29" s="2"/>
      <c r="Q29" s="2"/>
      <c r="R29" s="7"/>
      <c r="S29" s="7"/>
    </row>
    <row r="30" spans="1:19" ht="12.75">
      <c r="A30" s="31">
        <v>23</v>
      </c>
      <c r="B30" s="18">
        <v>11</v>
      </c>
      <c r="C30" s="18">
        <v>7</v>
      </c>
      <c r="D30" s="68">
        <v>20</v>
      </c>
      <c r="E30" s="68">
        <v>15</v>
      </c>
      <c r="F30" s="18">
        <v>5</v>
      </c>
      <c r="G30" s="18">
        <v>20</v>
      </c>
      <c r="H30" s="18">
        <v>15</v>
      </c>
      <c r="I30" s="103">
        <v>17</v>
      </c>
      <c r="J30" s="69"/>
      <c r="K30" s="69"/>
      <c r="L30" s="69"/>
      <c r="M30" s="67"/>
      <c r="N30" s="2"/>
      <c r="O30" s="2"/>
      <c r="P30" s="2"/>
      <c r="Q30" s="2"/>
      <c r="R30" s="7"/>
      <c r="S30" s="7"/>
    </row>
    <row r="31" spans="1:19" ht="12.75">
      <c r="A31" s="31">
        <v>24</v>
      </c>
      <c r="B31" s="18">
        <v>14</v>
      </c>
      <c r="C31" s="18">
        <v>23</v>
      </c>
      <c r="D31" s="68">
        <v>16</v>
      </c>
      <c r="E31" s="15">
        <v>18</v>
      </c>
      <c r="F31" s="18">
        <v>9</v>
      </c>
      <c r="G31" s="18">
        <v>18</v>
      </c>
      <c r="H31" s="18">
        <v>16</v>
      </c>
      <c r="I31" s="69">
        <v>27</v>
      </c>
      <c r="J31" s="69"/>
      <c r="K31" s="69"/>
      <c r="L31" s="69"/>
      <c r="M31" s="67"/>
      <c r="N31" s="2"/>
      <c r="O31" s="2"/>
      <c r="P31" s="2"/>
      <c r="Q31" s="2"/>
      <c r="R31" s="7"/>
      <c r="S31" s="7"/>
    </row>
    <row r="32" spans="1:19" ht="12.75">
      <c r="A32" s="31">
        <v>25</v>
      </c>
      <c r="B32" s="18">
        <v>12</v>
      </c>
      <c r="C32" s="18">
        <v>6</v>
      </c>
      <c r="D32" s="68">
        <v>7</v>
      </c>
      <c r="E32" s="15">
        <v>9</v>
      </c>
      <c r="F32" s="18">
        <v>9</v>
      </c>
      <c r="G32" s="18">
        <v>13</v>
      </c>
      <c r="H32" s="18">
        <v>10</v>
      </c>
      <c r="I32" s="18">
        <v>25</v>
      </c>
      <c r="J32" s="69"/>
      <c r="K32" s="69"/>
      <c r="L32" s="69"/>
      <c r="M32" s="67"/>
      <c r="N32" s="2"/>
      <c r="O32" s="2"/>
      <c r="P32" s="2"/>
      <c r="Q32" s="2"/>
      <c r="R32" s="7"/>
      <c r="S32" s="7"/>
    </row>
    <row r="33" spans="1:19" ht="12.75">
      <c r="A33" s="31">
        <v>26</v>
      </c>
      <c r="B33" s="18">
        <v>18</v>
      </c>
      <c r="C33" s="18">
        <v>9</v>
      </c>
      <c r="D33" s="68">
        <v>7</v>
      </c>
      <c r="E33" s="68">
        <v>12</v>
      </c>
      <c r="F33" s="18">
        <v>7</v>
      </c>
      <c r="G33" s="18">
        <v>13</v>
      </c>
      <c r="H33" s="18">
        <v>8</v>
      </c>
      <c r="I33" s="18">
        <v>22</v>
      </c>
      <c r="J33" s="69"/>
      <c r="K33" s="69"/>
      <c r="L33" s="69"/>
      <c r="M33" s="67"/>
      <c r="N33" s="2"/>
      <c r="O33" s="2"/>
      <c r="P33" s="2"/>
      <c r="Q33" s="2"/>
      <c r="R33" s="7"/>
      <c r="S33" s="7"/>
    </row>
    <row r="34" spans="1:19" ht="12.75">
      <c r="A34" s="31">
        <v>27</v>
      </c>
      <c r="B34" s="18">
        <v>17</v>
      </c>
      <c r="C34" s="18">
        <v>12</v>
      </c>
      <c r="D34" s="68">
        <v>14</v>
      </c>
      <c r="E34" s="68">
        <v>12</v>
      </c>
      <c r="F34" s="18">
        <v>11</v>
      </c>
      <c r="G34" s="18">
        <v>8</v>
      </c>
      <c r="H34" s="18">
        <v>12</v>
      </c>
      <c r="I34" s="18"/>
      <c r="J34" s="69"/>
      <c r="K34" s="69"/>
      <c r="L34" s="69"/>
      <c r="M34" s="67"/>
      <c r="N34" s="2"/>
      <c r="O34" s="2"/>
      <c r="P34" s="2"/>
      <c r="Q34" s="2"/>
      <c r="R34" s="7"/>
      <c r="S34" s="7"/>
    </row>
    <row r="35" spans="1:19" ht="12.75">
      <c r="A35" s="31">
        <v>28</v>
      </c>
      <c r="B35" s="18">
        <v>6</v>
      </c>
      <c r="C35" s="18">
        <v>13</v>
      </c>
      <c r="D35" s="68">
        <v>6</v>
      </c>
      <c r="E35" s="68">
        <v>7</v>
      </c>
      <c r="F35" s="18">
        <v>10</v>
      </c>
      <c r="G35" s="18">
        <v>14</v>
      </c>
      <c r="H35" s="18">
        <v>17</v>
      </c>
      <c r="I35" s="18"/>
      <c r="J35" s="69"/>
      <c r="K35" s="69"/>
      <c r="L35" s="69"/>
      <c r="M35" s="67"/>
      <c r="N35" s="2"/>
      <c r="O35" s="2"/>
      <c r="P35" s="2"/>
      <c r="Q35" s="2"/>
      <c r="R35" s="7"/>
      <c r="S35" s="7"/>
    </row>
    <row r="36" spans="1:19" ht="12.75">
      <c r="A36" s="31">
        <v>29</v>
      </c>
      <c r="B36" s="18">
        <v>13</v>
      </c>
      <c r="C36" s="18"/>
      <c r="D36" s="68">
        <v>8</v>
      </c>
      <c r="E36" s="15">
        <v>6</v>
      </c>
      <c r="F36" s="18">
        <v>17</v>
      </c>
      <c r="G36" s="18">
        <v>16</v>
      </c>
      <c r="H36" s="18">
        <v>13</v>
      </c>
      <c r="I36" s="103"/>
      <c r="J36" s="69"/>
      <c r="K36" s="69"/>
      <c r="L36" s="67"/>
      <c r="M36" s="67"/>
      <c r="N36" s="2"/>
      <c r="O36" s="2"/>
      <c r="P36" s="2"/>
      <c r="Q36" s="2"/>
      <c r="R36" s="7"/>
      <c r="S36" s="7"/>
    </row>
    <row r="37" spans="1:19" ht="12.75">
      <c r="A37" s="31">
        <v>30</v>
      </c>
      <c r="B37" s="18">
        <v>17</v>
      </c>
      <c r="C37" s="18"/>
      <c r="D37" s="68" t="s">
        <v>71</v>
      </c>
      <c r="E37" s="68">
        <v>20</v>
      </c>
      <c r="F37" s="18">
        <v>12</v>
      </c>
      <c r="G37" s="18">
        <v>14</v>
      </c>
      <c r="H37" s="18">
        <v>12</v>
      </c>
      <c r="I37" s="18"/>
      <c r="J37" s="69"/>
      <c r="K37" s="69"/>
      <c r="L37" s="67"/>
      <c r="M37" s="67"/>
      <c r="N37" s="2"/>
      <c r="O37" s="2"/>
      <c r="P37" s="2"/>
      <c r="Q37" s="2"/>
      <c r="R37" s="7"/>
      <c r="S37" s="7"/>
    </row>
    <row r="38" spans="1:19" ht="12.75">
      <c r="A38" s="31">
        <v>31</v>
      </c>
      <c r="B38" s="18">
        <v>10</v>
      </c>
      <c r="C38" s="18"/>
      <c r="D38" s="15">
        <v>9</v>
      </c>
      <c r="E38" s="18"/>
      <c r="F38" s="18">
        <v>16</v>
      </c>
      <c r="G38" s="18"/>
      <c r="H38" s="69">
        <v>14</v>
      </c>
      <c r="I38" s="18"/>
      <c r="J38" s="18"/>
      <c r="K38" s="69"/>
      <c r="L38" s="18"/>
      <c r="M38" s="67"/>
      <c r="N38" s="2"/>
      <c r="O38" s="2"/>
      <c r="P38" s="2"/>
      <c r="Q38" s="2"/>
      <c r="R38" s="7"/>
      <c r="S38" s="7"/>
    </row>
    <row r="39" spans="1:15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2.75">
      <c r="A40" s="31" t="s">
        <v>16</v>
      </c>
      <c r="B40" s="31">
        <f aca="true" t="shared" si="3" ref="B40:M40">COUNTIF(B8:B38,"&gt;42")</f>
        <v>0</v>
      </c>
      <c r="C40" s="31">
        <f t="shared" si="3"/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5"/>
      <c r="O40" s="35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31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28</v>
      </c>
      <c r="D41" s="12">
        <f t="shared" si="4"/>
        <v>29</v>
      </c>
      <c r="E41" s="12">
        <f t="shared" si="4"/>
        <v>30</v>
      </c>
      <c r="F41" s="12">
        <f t="shared" si="4"/>
        <v>31</v>
      </c>
      <c r="G41" s="12">
        <f t="shared" si="4"/>
        <v>30</v>
      </c>
      <c r="H41" s="12">
        <f t="shared" si="4"/>
        <v>31</v>
      </c>
      <c r="I41" s="12">
        <f t="shared" si="4"/>
        <v>26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40"/>
      <c r="O41" s="12">
        <f>SUM(B41:M41)</f>
        <v>236</v>
      </c>
    </row>
    <row r="43" ht="12.75">
      <c r="A43" s="34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O4:O5 P4 Q5">
    <cfRule type="cellIs" priority="4" dxfId="0" operator="greaterThan" stopIfTrue="1">
      <formula>0</formula>
    </cfRule>
  </conditionalFormatting>
  <conditionalFormatting sqref="Q7">
    <cfRule type="cellIs" priority="5" dxfId="0" operator="greaterThan" stopIfTrue="1">
      <formula>29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" sqref="I8:I17"/>
    </sheetView>
  </sheetViews>
  <sheetFormatPr defaultColWidth="9.140625" defaultRowHeight="12.75"/>
  <cols>
    <col min="1" max="1" width="20.7109375" style="7" customWidth="1"/>
    <col min="2" max="13" width="7.7109375" style="7" customWidth="1"/>
    <col min="14" max="14" width="3.7109375" style="7" customWidth="1"/>
    <col min="15" max="15" width="9.140625" style="7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7" ht="15.75" customHeight="1">
      <c r="A1" s="42" t="s">
        <v>166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4.25" customHeight="1">
      <c r="A3" s="10" t="s">
        <v>0</v>
      </c>
      <c r="B3" s="99" t="s">
        <v>4</v>
      </c>
      <c r="C3" s="99" t="s">
        <v>5</v>
      </c>
      <c r="D3" s="99" t="s">
        <v>6</v>
      </c>
      <c r="E3" s="99" t="s">
        <v>7</v>
      </c>
      <c r="F3" s="99" t="s">
        <v>8</v>
      </c>
      <c r="G3" s="99" t="s">
        <v>9</v>
      </c>
      <c r="H3" s="99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99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21.612903225806452</v>
      </c>
      <c r="C4" s="5">
        <f t="shared" si="0"/>
        <v>21.785714285714285</v>
      </c>
      <c r="D4" s="5">
        <f t="shared" si="0"/>
        <v>10.8</v>
      </c>
      <c r="E4" s="5">
        <f t="shared" si="0"/>
        <v>17.433333333333334</v>
      </c>
      <c r="F4" s="5">
        <f t="shared" si="0"/>
        <v>12.838709677419354</v>
      </c>
      <c r="G4" s="5">
        <f t="shared" si="0"/>
        <v>16.033333333333335</v>
      </c>
      <c r="H4" s="5">
        <f t="shared" si="0"/>
        <v>17.612903225806452</v>
      </c>
      <c r="I4" s="5">
        <f t="shared" si="0"/>
        <v>16.2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2</v>
      </c>
      <c r="P4" s="31">
        <f>COUNTIF(B4:M4,"&gt;29")</f>
        <v>0</v>
      </c>
      <c r="Q4" s="31" t="s">
        <v>83</v>
      </c>
      <c r="R4" s="26">
        <f>IF(ISERROR(AVERAGE(B8:M38)),"",AVERAGE(B8:M38))</f>
        <v>16.805429864253394</v>
      </c>
      <c r="S4" s="5">
        <f>IF(ISERROR(AVERAGE(B4:M4)),"",AVERAGE(B4:M4))</f>
        <v>16.78961213517665</v>
      </c>
    </row>
    <row r="5" spans="1:19" ht="14.25" customHeight="1">
      <c r="A5" s="16" t="s">
        <v>2</v>
      </c>
      <c r="B5" s="5">
        <f aca="true" t="shared" si="1" ref="B5:M5">MAX(B8:B38)</f>
        <v>28</v>
      </c>
      <c r="C5" s="5">
        <f t="shared" si="1"/>
        <v>27</v>
      </c>
      <c r="D5" s="5">
        <f t="shared" si="1"/>
        <v>23</v>
      </c>
      <c r="E5" s="5">
        <f t="shared" si="1"/>
        <v>27</v>
      </c>
      <c r="F5" s="5">
        <f t="shared" si="1"/>
        <v>32</v>
      </c>
      <c r="G5" s="5">
        <f t="shared" si="1"/>
        <v>32</v>
      </c>
      <c r="H5" s="5">
        <f t="shared" si="1"/>
        <v>29</v>
      </c>
      <c r="I5" s="5">
        <f t="shared" si="1"/>
        <v>24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12</v>
      </c>
      <c r="C6" s="6">
        <f t="shared" si="2"/>
        <v>12</v>
      </c>
      <c r="D6" s="6">
        <f t="shared" si="2"/>
        <v>5</v>
      </c>
      <c r="E6" s="6">
        <f t="shared" si="2"/>
        <v>7</v>
      </c>
      <c r="F6" s="6">
        <f t="shared" si="2"/>
        <v>4</v>
      </c>
      <c r="G6" s="6">
        <f t="shared" si="2"/>
        <v>6</v>
      </c>
      <c r="H6" s="6">
        <f t="shared" si="2"/>
        <v>7</v>
      </c>
      <c r="I6" s="6">
        <f t="shared" si="2"/>
        <v>7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8</v>
      </c>
      <c r="S7" s="34"/>
    </row>
    <row r="8" spans="1:18" ht="12.75">
      <c r="A8" s="1">
        <v>1</v>
      </c>
      <c r="B8" s="18">
        <v>19</v>
      </c>
      <c r="C8" s="18">
        <v>22</v>
      </c>
      <c r="D8" s="68">
        <v>23</v>
      </c>
      <c r="E8" s="68">
        <v>22</v>
      </c>
      <c r="F8" s="68">
        <v>10</v>
      </c>
      <c r="G8" s="69">
        <v>8</v>
      </c>
      <c r="H8" s="69">
        <v>7</v>
      </c>
      <c r="I8" s="103">
        <v>12</v>
      </c>
      <c r="J8" s="69"/>
      <c r="K8" s="69"/>
      <c r="L8" s="69"/>
      <c r="M8" s="67"/>
      <c r="N8" s="2"/>
      <c r="O8" s="29"/>
      <c r="P8" s="64"/>
      <c r="Q8" s="64"/>
      <c r="R8" s="39"/>
    </row>
    <row r="9" spans="1:17" ht="12.75">
      <c r="A9" s="1">
        <v>2</v>
      </c>
      <c r="B9" s="18">
        <v>16</v>
      </c>
      <c r="C9" s="18">
        <v>23</v>
      </c>
      <c r="D9" s="68">
        <v>8</v>
      </c>
      <c r="E9" s="68">
        <v>9</v>
      </c>
      <c r="F9" s="68">
        <v>9</v>
      </c>
      <c r="G9" s="69">
        <v>11</v>
      </c>
      <c r="H9" s="69">
        <v>16</v>
      </c>
      <c r="I9" s="103">
        <v>15</v>
      </c>
      <c r="J9" s="18"/>
      <c r="K9" s="69"/>
      <c r="L9" s="69"/>
      <c r="M9" s="67"/>
      <c r="N9" s="2"/>
      <c r="O9" s="64"/>
      <c r="P9" s="64"/>
      <c r="Q9" s="61"/>
    </row>
    <row r="10" spans="1:17" ht="12.75">
      <c r="A10" s="1">
        <v>3</v>
      </c>
      <c r="B10" s="18">
        <v>13</v>
      </c>
      <c r="C10" s="18">
        <v>14</v>
      </c>
      <c r="D10" s="68">
        <v>5</v>
      </c>
      <c r="E10" s="18">
        <v>17</v>
      </c>
      <c r="F10" s="68">
        <v>21</v>
      </c>
      <c r="G10" s="69">
        <v>9</v>
      </c>
      <c r="H10" s="69">
        <v>20</v>
      </c>
      <c r="I10" s="103">
        <v>15</v>
      </c>
      <c r="J10" s="69"/>
      <c r="K10" s="69"/>
      <c r="L10" s="69"/>
      <c r="M10" s="67"/>
      <c r="N10" s="2"/>
      <c r="O10" s="64"/>
      <c r="P10" s="64"/>
      <c r="Q10" s="61"/>
    </row>
    <row r="11" spans="1:18" ht="12.75">
      <c r="A11" s="1">
        <v>4</v>
      </c>
      <c r="B11" s="18">
        <v>17</v>
      </c>
      <c r="C11" s="18">
        <v>24</v>
      </c>
      <c r="D11" s="68">
        <v>8</v>
      </c>
      <c r="E11" s="68">
        <v>18</v>
      </c>
      <c r="F11" s="68">
        <v>10</v>
      </c>
      <c r="G11" s="69">
        <v>14</v>
      </c>
      <c r="H11" s="69">
        <v>18</v>
      </c>
      <c r="I11" s="103">
        <v>17</v>
      </c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>
      <c r="A12" s="1">
        <v>5</v>
      </c>
      <c r="B12" s="18">
        <v>15</v>
      </c>
      <c r="C12" s="18">
        <v>24</v>
      </c>
      <c r="D12" s="68">
        <v>13</v>
      </c>
      <c r="E12" s="68">
        <v>24</v>
      </c>
      <c r="F12" s="68">
        <v>8</v>
      </c>
      <c r="G12" s="69">
        <v>14</v>
      </c>
      <c r="H12" s="69">
        <v>16</v>
      </c>
      <c r="I12" s="103">
        <v>19</v>
      </c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>
      <c r="A13" s="1">
        <v>6</v>
      </c>
      <c r="B13" s="18">
        <v>15</v>
      </c>
      <c r="C13" s="18">
        <v>25</v>
      </c>
      <c r="D13" s="68">
        <v>16</v>
      </c>
      <c r="E13" s="68">
        <v>15</v>
      </c>
      <c r="F13" s="68">
        <v>4</v>
      </c>
      <c r="G13" s="69">
        <v>20</v>
      </c>
      <c r="H13" s="69">
        <v>15</v>
      </c>
      <c r="I13" s="103">
        <v>13</v>
      </c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>
      <c r="A14" s="1">
        <v>7</v>
      </c>
      <c r="B14" s="18">
        <v>19</v>
      </c>
      <c r="C14" s="18">
        <v>24</v>
      </c>
      <c r="D14" s="68">
        <v>11</v>
      </c>
      <c r="E14" s="68">
        <v>18</v>
      </c>
      <c r="F14" s="68">
        <v>10</v>
      </c>
      <c r="G14" s="69">
        <v>18</v>
      </c>
      <c r="H14" s="69">
        <v>19</v>
      </c>
      <c r="I14" s="103">
        <v>20</v>
      </c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>
      <c r="A15" s="1">
        <v>8</v>
      </c>
      <c r="B15" s="18">
        <v>24</v>
      </c>
      <c r="C15" s="18">
        <v>27</v>
      </c>
      <c r="D15" s="68">
        <v>9</v>
      </c>
      <c r="E15" s="68">
        <v>18</v>
      </c>
      <c r="F15" s="68">
        <v>8</v>
      </c>
      <c r="G15" s="69">
        <v>16</v>
      </c>
      <c r="H15" s="69">
        <v>15</v>
      </c>
      <c r="I15" s="103">
        <v>20</v>
      </c>
      <c r="J15" s="18"/>
      <c r="K15" s="69"/>
      <c r="L15" s="69"/>
      <c r="M15" s="18"/>
      <c r="N15" s="2"/>
      <c r="O15" s="64"/>
      <c r="P15" s="64"/>
      <c r="Q15" s="61"/>
      <c r="R15" s="39"/>
    </row>
    <row r="16" spans="1:18" ht="12.75">
      <c r="A16" s="1">
        <v>9</v>
      </c>
      <c r="B16" s="18">
        <v>26</v>
      </c>
      <c r="C16" s="18">
        <v>26</v>
      </c>
      <c r="D16" s="68">
        <v>10</v>
      </c>
      <c r="E16" s="18">
        <v>25</v>
      </c>
      <c r="F16" s="68">
        <v>12</v>
      </c>
      <c r="G16" s="69">
        <v>20</v>
      </c>
      <c r="H16" s="69">
        <v>18</v>
      </c>
      <c r="I16" s="103">
        <v>24</v>
      </c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>
      <c r="A17" s="1">
        <v>10</v>
      </c>
      <c r="B17" s="18">
        <v>26</v>
      </c>
      <c r="C17" s="18">
        <v>25</v>
      </c>
      <c r="D17" s="68" t="s">
        <v>120</v>
      </c>
      <c r="E17" s="68">
        <v>21</v>
      </c>
      <c r="F17" s="68">
        <v>32</v>
      </c>
      <c r="G17" s="18">
        <v>28</v>
      </c>
      <c r="H17" s="68">
        <v>26</v>
      </c>
      <c r="I17" s="103">
        <v>7</v>
      </c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>
      <c r="A18" s="1">
        <v>11</v>
      </c>
      <c r="B18" s="18">
        <v>26</v>
      </c>
      <c r="C18" s="18">
        <v>25</v>
      </c>
      <c r="D18" s="68">
        <v>8</v>
      </c>
      <c r="E18" s="68">
        <v>18</v>
      </c>
      <c r="F18" s="68">
        <v>8</v>
      </c>
      <c r="G18" s="69">
        <v>19</v>
      </c>
      <c r="H18" s="68">
        <v>16</v>
      </c>
      <c r="I18" s="103"/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>
      <c r="A19" s="1">
        <v>12</v>
      </c>
      <c r="B19" s="18">
        <v>26</v>
      </c>
      <c r="C19" s="18">
        <v>26</v>
      </c>
      <c r="D19" s="68">
        <v>6</v>
      </c>
      <c r="E19" s="68">
        <v>23</v>
      </c>
      <c r="F19" s="68">
        <v>5</v>
      </c>
      <c r="G19" s="69">
        <v>17</v>
      </c>
      <c r="H19" s="68">
        <v>24</v>
      </c>
      <c r="I19" s="103"/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>
      <c r="A20" s="1">
        <v>13</v>
      </c>
      <c r="B20" s="18">
        <v>16</v>
      </c>
      <c r="C20" s="18">
        <v>24</v>
      </c>
      <c r="D20" s="68">
        <v>12</v>
      </c>
      <c r="E20" s="68">
        <v>26</v>
      </c>
      <c r="F20" s="68">
        <v>6</v>
      </c>
      <c r="G20" s="69">
        <v>19</v>
      </c>
      <c r="H20" s="68">
        <v>16</v>
      </c>
      <c r="I20" s="103"/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>
      <c r="A21" s="1">
        <v>14</v>
      </c>
      <c r="B21" s="18">
        <v>22</v>
      </c>
      <c r="C21" s="18">
        <v>25</v>
      </c>
      <c r="D21" s="68">
        <v>13</v>
      </c>
      <c r="E21" s="68">
        <v>21</v>
      </c>
      <c r="F21" s="68">
        <v>21</v>
      </c>
      <c r="G21" s="69">
        <v>12</v>
      </c>
      <c r="H21" s="68">
        <v>29</v>
      </c>
      <c r="I21" s="103"/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>
      <c r="A22" s="1">
        <v>15</v>
      </c>
      <c r="B22" s="18">
        <v>26</v>
      </c>
      <c r="C22" s="18">
        <v>24</v>
      </c>
      <c r="D22" s="68">
        <v>7</v>
      </c>
      <c r="E22" s="68">
        <v>18</v>
      </c>
      <c r="F22" s="68">
        <v>21</v>
      </c>
      <c r="G22" s="69">
        <v>17</v>
      </c>
      <c r="H22" s="68">
        <v>24</v>
      </c>
      <c r="I22" s="103"/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>
      <c r="A23" s="1">
        <v>16</v>
      </c>
      <c r="B23" s="18">
        <v>23</v>
      </c>
      <c r="C23" s="18">
        <v>18</v>
      </c>
      <c r="D23" s="68">
        <v>7</v>
      </c>
      <c r="E23" s="68">
        <v>15</v>
      </c>
      <c r="F23" s="18">
        <v>23</v>
      </c>
      <c r="G23" s="18">
        <v>20</v>
      </c>
      <c r="H23" s="18">
        <v>18</v>
      </c>
      <c r="I23" s="103"/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>
      <c r="A24" s="1">
        <v>17</v>
      </c>
      <c r="B24" s="18">
        <v>21</v>
      </c>
      <c r="C24" s="18">
        <v>27</v>
      </c>
      <c r="D24" s="68">
        <v>9</v>
      </c>
      <c r="E24" s="68">
        <v>7</v>
      </c>
      <c r="F24" s="18">
        <v>8</v>
      </c>
      <c r="G24" s="18">
        <v>22</v>
      </c>
      <c r="H24" s="18">
        <v>27</v>
      </c>
      <c r="I24" s="103"/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>
      <c r="A25" s="1">
        <v>18</v>
      </c>
      <c r="B25" s="18">
        <v>19</v>
      </c>
      <c r="C25" s="18">
        <v>26</v>
      </c>
      <c r="D25" s="68">
        <v>7</v>
      </c>
      <c r="E25" s="68">
        <v>9</v>
      </c>
      <c r="F25" s="18">
        <v>16</v>
      </c>
      <c r="G25" s="18">
        <v>32</v>
      </c>
      <c r="H25" s="18">
        <v>20</v>
      </c>
      <c r="I25" s="103"/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>
      <c r="A26" s="1">
        <v>19</v>
      </c>
      <c r="B26" s="18">
        <v>16</v>
      </c>
      <c r="C26" s="18">
        <v>14</v>
      </c>
      <c r="D26" s="68">
        <v>9</v>
      </c>
      <c r="E26" s="68">
        <v>27</v>
      </c>
      <c r="F26" s="18">
        <v>10</v>
      </c>
      <c r="G26" s="18">
        <v>15</v>
      </c>
      <c r="H26" s="18">
        <v>15</v>
      </c>
      <c r="I26" s="103"/>
      <c r="J26" s="18"/>
      <c r="K26" s="69"/>
      <c r="L26" s="69"/>
      <c r="M26" s="67"/>
      <c r="N26" s="2"/>
      <c r="O26" s="64"/>
      <c r="P26" s="64"/>
      <c r="Q26" s="64"/>
      <c r="R26" s="39"/>
    </row>
    <row r="27" spans="1:17" ht="12.75">
      <c r="A27" s="1">
        <v>20</v>
      </c>
      <c r="B27" s="18">
        <v>26</v>
      </c>
      <c r="C27" s="18">
        <v>12</v>
      </c>
      <c r="D27" s="68">
        <v>5</v>
      </c>
      <c r="E27" s="68">
        <v>8</v>
      </c>
      <c r="F27" s="18">
        <v>20</v>
      </c>
      <c r="G27" s="18">
        <v>20</v>
      </c>
      <c r="H27" s="18">
        <v>9</v>
      </c>
      <c r="I27" s="103"/>
      <c r="J27" s="69"/>
      <c r="K27" s="69"/>
      <c r="L27" s="69"/>
      <c r="M27" s="67"/>
      <c r="N27" s="2"/>
      <c r="O27" s="64"/>
      <c r="P27" s="2"/>
      <c r="Q27" s="2"/>
    </row>
    <row r="28" spans="1:17" ht="12.75">
      <c r="A28" s="1">
        <v>21</v>
      </c>
      <c r="B28" s="18">
        <v>12</v>
      </c>
      <c r="C28" s="18">
        <v>17</v>
      </c>
      <c r="D28" s="68">
        <v>6</v>
      </c>
      <c r="E28" s="68">
        <v>10</v>
      </c>
      <c r="F28" s="18">
        <v>10</v>
      </c>
      <c r="G28" s="18">
        <v>18</v>
      </c>
      <c r="H28" s="18">
        <v>19</v>
      </c>
      <c r="I28" s="103"/>
      <c r="J28" s="69"/>
      <c r="K28" s="69"/>
      <c r="L28" s="69"/>
      <c r="M28" s="67"/>
      <c r="N28" s="2"/>
      <c r="O28" s="2"/>
      <c r="P28" s="2"/>
      <c r="Q28" s="2"/>
    </row>
    <row r="29" spans="1:17" ht="12.75">
      <c r="A29" s="1">
        <v>22</v>
      </c>
      <c r="B29" s="18">
        <v>24</v>
      </c>
      <c r="C29" s="18">
        <v>23</v>
      </c>
      <c r="D29" s="68">
        <v>9</v>
      </c>
      <c r="E29" s="68">
        <v>7</v>
      </c>
      <c r="F29" s="18">
        <v>23</v>
      </c>
      <c r="G29" s="18">
        <v>17</v>
      </c>
      <c r="H29" s="18">
        <v>16</v>
      </c>
      <c r="I29" s="103"/>
      <c r="J29" s="69"/>
      <c r="K29" s="69"/>
      <c r="L29" s="69"/>
      <c r="M29" s="67"/>
      <c r="N29" s="2"/>
      <c r="O29" s="2"/>
      <c r="P29" s="2"/>
      <c r="Q29" s="2"/>
    </row>
    <row r="30" spans="1:17" ht="12.75">
      <c r="A30" s="1">
        <v>23</v>
      </c>
      <c r="B30" s="18">
        <v>25</v>
      </c>
      <c r="C30" s="18">
        <v>25</v>
      </c>
      <c r="D30" s="68">
        <v>11</v>
      </c>
      <c r="E30" s="68">
        <v>23</v>
      </c>
      <c r="F30" s="18">
        <v>8</v>
      </c>
      <c r="G30" s="18">
        <v>25</v>
      </c>
      <c r="H30" s="18">
        <v>14</v>
      </c>
      <c r="I30" s="103"/>
      <c r="J30" s="69"/>
      <c r="K30" s="69"/>
      <c r="L30" s="69"/>
      <c r="M30" s="67"/>
      <c r="N30" s="2"/>
      <c r="O30" s="2"/>
      <c r="P30" s="2"/>
      <c r="Q30" s="2"/>
    </row>
    <row r="31" spans="1:17" ht="12.75">
      <c r="A31" s="1">
        <v>24</v>
      </c>
      <c r="B31" s="18">
        <v>25</v>
      </c>
      <c r="C31" s="18">
        <v>20</v>
      </c>
      <c r="D31" s="68">
        <v>10</v>
      </c>
      <c r="E31" s="15">
        <v>9</v>
      </c>
      <c r="F31" s="18">
        <v>12</v>
      </c>
      <c r="G31" s="18">
        <v>13</v>
      </c>
      <c r="H31" s="18">
        <v>18</v>
      </c>
      <c r="I31" s="69"/>
      <c r="J31" s="69"/>
      <c r="K31" s="69"/>
      <c r="L31" s="69"/>
      <c r="M31" s="67"/>
      <c r="N31" s="2"/>
      <c r="O31" s="2"/>
      <c r="P31" s="2"/>
      <c r="Q31" s="2"/>
    </row>
    <row r="32" spans="1:17" ht="12.75">
      <c r="A32" s="1">
        <v>25</v>
      </c>
      <c r="B32" s="18">
        <v>26</v>
      </c>
      <c r="C32" s="18">
        <v>20</v>
      </c>
      <c r="D32" s="68">
        <v>5</v>
      </c>
      <c r="E32" s="15">
        <v>27</v>
      </c>
      <c r="F32" s="18">
        <v>9</v>
      </c>
      <c r="G32" s="18">
        <v>11</v>
      </c>
      <c r="H32" s="18">
        <v>18</v>
      </c>
      <c r="I32" s="18"/>
      <c r="J32" s="69"/>
      <c r="K32" s="69"/>
      <c r="L32" s="69"/>
      <c r="M32" s="67"/>
      <c r="N32" s="2"/>
      <c r="O32" s="2"/>
      <c r="P32" s="2"/>
      <c r="Q32" s="2"/>
    </row>
    <row r="33" spans="1:17" ht="12.75">
      <c r="A33" s="1">
        <v>26</v>
      </c>
      <c r="B33" s="18">
        <v>25</v>
      </c>
      <c r="C33" s="18">
        <v>19</v>
      </c>
      <c r="D33" s="68">
        <v>19</v>
      </c>
      <c r="E33" s="68">
        <v>26</v>
      </c>
      <c r="F33" s="18">
        <v>22</v>
      </c>
      <c r="G33" s="18">
        <v>12</v>
      </c>
      <c r="H33" s="18">
        <v>17</v>
      </c>
      <c r="I33" s="18"/>
      <c r="J33" s="69"/>
      <c r="K33" s="69"/>
      <c r="L33" s="69"/>
      <c r="M33" s="67"/>
      <c r="N33" s="2"/>
      <c r="O33" s="2"/>
      <c r="P33" s="2"/>
      <c r="Q33" s="2"/>
    </row>
    <row r="34" spans="1:17" ht="12.75">
      <c r="A34" s="1">
        <v>27</v>
      </c>
      <c r="B34" s="18">
        <v>20</v>
      </c>
      <c r="C34" s="18">
        <v>14</v>
      </c>
      <c r="D34" s="68">
        <v>14</v>
      </c>
      <c r="E34" s="68">
        <v>21</v>
      </c>
      <c r="F34" s="18">
        <v>8</v>
      </c>
      <c r="G34" s="18">
        <v>10</v>
      </c>
      <c r="H34" s="18">
        <v>13</v>
      </c>
      <c r="I34" s="18"/>
      <c r="J34" s="69"/>
      <c r="K34" s="69"/>
      <c r="L34" s="69"/>
      <c r="M34" s="67"/>
      <c r="N34" s="2"/>
      <c r="O34" s="2"/>
      <c r="P34" s="2"/>
      <c r="Q34" s="2"/>
    </row>
    <row r="35" spans="1:17" ht="12.75">
      <c r="A35" s="1">
        <v>28</v>
      </c>
      <c r="B35" s="18">
        <v>21</v>
      </c>
      <c r="C35" s="18">
        <v>17</v>
      </c>
      <c r="D35" s="68">
        <v>18</v>
      </c>
      <c r="E35" s="68">
        <v>23</v>
      </c>
      <c r="F35" s="18">
        <v>12</v>
      </c>
      <c r="G35" s="18">
        <v>9</v>
      </c>
      <c r="H35" s="18">
        <v>17</v>
      </c>
      <c r="I35" s="18"/>
      <c r="J35" s="69"/>
      <c r="K35" s="69"/>
      <c r="L35" s="69"/>
      <c r="M35" s="67"/>
      <c r="N35" s="2"/>
      <c r="O35" s="2"/>
      <c r="P35" s="2"/>
      <c r="Q35" s="2"/>
    </row>
    <row r="36" spans="1:17" ht="12.75">
      <c r="A36" s="1">
        <v>29</v>
      </c>
      <c r="B36" s="18">
        <v>28</v>
      </c>
      <c r="C36" s="18"/>
      <c r="D36" s="68">
        <v>11</v>
      </c>
      <c r="E36" s="15">
        <v>10</v>
      </c>
      <c r="F36" s="18">
        <v>12</v>
      </c>
      <c r="G36" s="18">
        <v>9</v>
      </c>
      <c r="H36" s="18">
        <v>12</v>
      </c>
      <c r="I36" s="103"/>
      <c r="J36" s="69"/>
      <c r="K36" s="69"/>
      <c r="L36" s="67"/>
      <c r="M36" s="67"/>
      <c r="N36" s="2"/>
      <c r="O36" s="2"/>
      <c r="P36" s="2"/>
      <c r="Q36" s="2"/>
    </row>
    <row r="37" spans="1:17" ht="12.75">
      <c r="A37" s="1">
        <v>30</v>
      </c>
      <c r="B37" s="18">
        <v>28</v>
      </c>
      <c r="C37" s="18"/>
      <c r="D37" s="68">
        <v>16</v>
      </c>
      <c r="E37" s="68">
        <v>8</v>
      </c>
      <c r="F37" s="18">
        <v>11</v>
      </c>
      <c r="G37" s="18">
        <v>6</v>
      </c>
      <c r="H37" s="18">
        <v>18</v>
      </c>
      <c r="I37" s="18"/>
      <c r="J37" s="69"/>
      <c r="K37" s="69"/>
      <c r="L37" s="67"/>
      <c r="M37" s="67"/>
      <c r="N37" s="2"/>
      <c r="O37" s="2"/>
      <c r="P37" s="2"/>
      <c r="Q37" s="2"/>
    </row>
    <row r="38" spans="1:17" ht="12.75">
      <c r="A38" s="1">
        <v>31</v>
      </c>
      <c r="B38" s="18">
        <v>25</v>
      </c>
      <c r="C38" s="18"/>
      <c r="D38" s="15">
        <v>19</v>
      </c>
      <c r="E38" s="18"/>
      <c r="F38" s="18">
        <v>9</v>
      </c>
      <c r="G38" s="18"/>
      <c r="H38" s="69">
        <v>16</v>
      </c>
      <c r="I38" s="18"/>
      <c r="J38" s="18"/>
      <c r="K38" s="69"/>
      <c r="L38" s="18"/>
      <c r="M38" s="67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5" ht="12.75">
      <c r="A40" s="13" t="s">
        <v>16</v>
      </c>
      <c r="B40" s="1">
        <f aca="true" t="shared" si="3" ref="B40:M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31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28</v>
      </c>
      <c r="D41" s="12">
        <f t="shared" si="4"/>
        <v>31</v>
      </c>
      <c r="E41" s="12">
        <f t="shared" si="4"/>
        <v>30</v>
      </c>
      <c r="F41" s="12">
        <f t="shared" si="4"/>
        <v>31</v>
      </c>
      <c r="G41" s="12">
        <f t="shared" si="4"/>
        <v>30</v>
      </c>
      <c r="H41" s="12">
        <f t="shared" si="4"/>
        <v>31</v>
      </c>
      <c r="I41" s="12">
        <f t="shared" si="4"/>
        <v>10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222</v>
      </c>
    </row>
    <row r="43" ht="12.75">
      <c r="A43" s="7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O4:O5 P4 Q5">
    <cfRule type="cellIs" priority="4" dxfId="0" operator="greaterThan" stopIfTrue="1">
      <formula>0</formula>
    </cfRule>
  </conditionalFormatting>
  <conditionalFormatting sqref="Q7">
    <cfRule type="cellIs" priority="5" dxfId="0" operator="greaterThan" stopIfTrue="1">
      <formula>29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2" sqref="P32"/>
    </sheetView>
  </sheetViews>
  <sheetFormatPr defaultColWidth="9.140625" defaultRowHeight="12.75"/>
  <cols>
    <col min="1" max="1" width="19.140625" style="7" customWidth="1"/>
    <col min="2" max="13" width="7.7109375" style="7" customWidth="1"/>
    <col min="14" max="14" width="3.7109375" style="7" customWidth="1"/>
    <col min="15" max="15" width="8.7109375" style="7" bestFit="1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7" ht="15.75" customHeight="1">
      <c r="A1" s="42" t="s">
        <v>165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4.25" customHeight="1">
      <c r="A3" s="10" t="s">
        <v>0</v>
      </c>
      <c r="B3" s="99" t="s">
        <v>4</v>
      </c>
      <c r="C3" s="99" t="s">
        <v>5</v>
      </c>
      <c r="D3" s="99" t="s">
        <v>6</v>
      </c>
      <c r="E3" s="99" t="s">
        <v>7</v>
      </c>
      <c r="F3" s="99" t="s">
        <v>8</v>
      </c>
      <c r="G3" s="99" t="s">
        <v>9</v>
      </c>
      <c r="H3" s="99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99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6.9375</v>
      </c>
      <c r="C4" s="5">
        <f t="shared" si="0"/>
        <v>8.652173913043478</v>
      </c>
      <c r="D4" s="5">
        <f t="shared" si="0"/>
        <v>7.571428571428571</v>
      </c>
      <c r="E4" s="5">
        <f t="shared" si="0"/>
        <v>7.5</v>
      </c>
      <c r="F4" s="5">
        <f t="shared" si="0"/>
        <v>6.375</v>
      </c>
      <c r="G4" s="5">
        <f t="shared" si="0"/>
        <v>6.333333333333333</v>
      </c>
      <c r="H4" s="5">
        <f t="shared" si="0"/>
        <v>6.4</v>
      </c>
      <c r="I4" s="5">
        <f t="shared" si="0"/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7.293478260869565</v>
      </c>
      <c r="S4" s="5">
        <f>IF(ISERROR(AVERAGE(B4:M4)),"",AVERAGE(B4:M4))</f>
        <v>7.1099194025436265</v>
      </c>
    </row>
    <row r="5" spans="1:19" ht="14.25" customHeight="1">
      <c r="A5" s="16" t="s">
        <v>2</v>
      </c>
      <c r="B5" s="5">
        <f aca="true" t="shared" si="1" ref="B5:M5">MAX(B8:B38)</f>
        <v>13</v>
      </c>
      <c r="C5" s="5">
        <f t="shared" si="1"/>
        <v>20</v>
      </c>
      <c r="D5" s="5">
        <f t="shared" si="1"/>
        <v>13</v>
      </c>
      <c r="E5" s="5">
        <f t="shared" si="1"/>
        <v>13</v>
      </c>
      <c r="F5" s="5">
        <f t="shared" si="1"/>
        <v>10</v>
      </c>
      <c r="G5" s="5">
        <f t="shared" si="1"/>
        <v>11</v>
      </c>
      <c r="H5" s="5">
        <f t="shared" si="1"/>
        <v>11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5</v>
      </c>
      <c r="C6" s="6">
        <f t="shared" si="2"/>
        <v>5</v>
      </c>
      <c r="D6" s="6">
        <f t="shared" si="2"/>
        <v>5</v>
      </c>
      <c r="E6" s="6">
        <f t="shared" si="2"/>
        <v>5</v>
      </c>
      <c r="F6" s="6">
        <f t="shared" si="2"/>
        <v>5</v>
      </c>
      <c r="G6" s="6">
        <f t="shared" si="2"/>
        <v>4</v>
      </c>
      <c r="H6" s="6">
        <f t="shared" si="2"/>
        <v>5</v>
      </c>
      <c r="I6" s="6">
        <f t="shared" si="2"/>
        <v>0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7</v>
      </c>
      <c r="S7" s="34"/>
    </row>
    <row r="8" spans="1:18" ht="12.75" customHeight="1">
      <c r="A8" s="1">
        <v>1</v>
      </c>
      <c r="B8" s="18">
        <v>10</v>
      </c>
      <c r="C8" s="18">
        <v>20</v>
      </c>
      <c r="D8" s="68"/>
      <c r="E8" s="68">
        <v>5</v>
      </c>
      <c r="F8" s="68">
        <v>7</v>
      </c>
      <c r="G8" s="69" t="s">
        <v>71</v>
      </c>
      <c r="H8" s="69">
        <v>6</v>
      </c>
      <c r="I8" s="103" t="s">
        <v>71</v>
      </c>
      <c r="J8" s="69"/>
      <c r="K8" s="69"/>
      <c r="L8" s="69"/>
      <c r="M8" s="67"/>
      <c r="N8" s="2"/>
      <c r="O8" s="29"/>
      <c r="P8" s="64"/>
      <c r="Q8" s="64"/>
      <c r="R8" s="39"/>
    </row>
    <row r="9" spans="1:17" ht="12.75" customHeight="1">
      <c r="A9" s="1">
        <v>2</v>
      </c>
      <c r="B9" s="18">
        <v>11</v>
      </c>
      <c r="C9" s="18" t="s">
        <v>71</v>
      </c>
      <c r="D9" s="68"/>
      <c r="E9" s="68">
        <v>13</v>
      </c>
      <c r="F9" s="68" t="s">
        <v>71</v>
      </c>
      <c r="G9" s="69">
        <v>5</v>
      </c>
      <c r="H9" s="69">
        <v>8</v>
      </c>
      <c r="I9" s="103" t="s">
        <v>71</v>
      </c>
      <c r="J9" s="18"/>
      <c r="K9" s="69"/>
      <c r="L9" s="69"/>
      <c r="M9" s="67"/>
      <c r="N9" s="2"/>
      <c r="O9" s="64"/>
      <c r="P9" s="64"/>
      <c r="Q9" s="61"/>
    </row>
    <row r="10" spans="1:17" ht="12.75" customHeight="1">
      <c r="A10" s="1">
        <v>3</v>
      </c>
      <c r="B10" s="18" t="s">
        <v>71</v>
      </c>
      <c r="C10" s="18" t="s">
        <v>71</v>
      </c>
      <c r="D10" s="68"/>
      <c r="E10" s="18" t="s">
        <v>71</v>
      </c>
      <c r="F10" s="68" t="s">
        <v>71</v>
      </c>
      <c r="G10" s="69" t="s">
        <v>71</v>
      </c>
      <c r="H10" s="69">
        <v>5</v>
      </c>
      <c r="I10" s="103" t="s">
        <v>71</v>
      </c>
      <c r="J10" s="69"/>
      <c r="K10" s="69"/>
      <c r="L10" s="69"/>
      <c r="M10" s="67"/>
      <c r="N10" s="2"/>
      <c r="O10" s="64"/>
      <c r="P10" s="64"/>
      <c r="Q10" s="61"/>
    </row>
    <row r="11" spans="1:18" ht="12.75" customHeight="1">
      <c r="A11" s="1">
        <v>4</v>
      </c>
      <c r="B11" s="18">
        <v>7</v>
      </c>
      <c r="C11" s="18">
        <v>13</v>
      </c>
      <c r="D11" s="68"/>
      <c r="E11" s="68" t="s">
        <v>71</v>
      </c>
      <c r="F11" s="68" t="s">
        <v>71</v>
      </c>
      <c r="G11" s="69">
        <v>7</v>
      </c>
      <c r="H11" s="69">
        <v>5</v>
      </c>
      <c r="I11" s="103" t="s">
        <v>71</v>
      </c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 customHeight="1">
      <c r="A12" s="1">
        <v>5</v>
      </c>
      <c r="B12" s="18" t="s">
        <v>71</v>
      </c>
      <c r="C12" s="18">
        <v>7</v>
      </c>
      <c r="D12" s="68" t="s">
        <v>71</v>
      </c>
      <c r="E12" s="68" t="s">
        <v>71</v>
      </c>
      <c r="F12" s="68" t="s">
        <v>71</v>
      </c>
      <c r="G12" s="69">
        <v>5</v>
      </c>
      <c r="H12" s="69">
        <v>6</v>
      </c>
      <c r="I12" s="103" t="s">
        <v>71</v>
      </c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 customHeight="1">
      <c r="A13" s="1">
        <v>6</v>
      </c>
      <c r="B13" s="18" t="s">
        <v>71</v>
      </c>
      <c r="C13" s="18" t="s">
        <v>71</v>
      </c>
      <c r="D13" s="68">
        <v>7</v>
      </c>
      <c r="E13" s="68">
        <v>5</v>
      </c>
      <c r="F13" s="68" t="s">
        <v>71</v>
      </c>
      <c r="G13" s="69" t="s">
        <v>120</v>
      </c>
      <c r="H13" s="69">
        <v>5</v>
      </c>
      <c r="I13" s="103" t="s">
        <v>71</v>
      </c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 customHeight="1">
      <c r="A14" s="1">
        <v>7</v>
      </c>
      <c r="B14" s="18">
        <v>5</v>
      </c>
      <c r="C14" s="18">
        <v>9</v>
      </c>
      <c r="D14" s="68">
        <v>5</v>
      </c>
      <c r="E14" s="68" t="s">
        <v>71</v>
      </c>
      <c r="F14" s="68" t="s">
        <v>71</v>
      </c>
      <c r="G14" s="69">
        <v>4</v>
      </c>
      <c r="H14" s="69">
        <v>11</v>
      </c>
      <c r="I14" s="103" t="s">
        <v>71</v>
      </c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 customHeight="1">
      <c r="A15" s="1">
        <v>8</v>
      </c>
      <c r="B15" s="18">
        <v>8</v>
      </c>
      <c r="C15" s="18">
        <v>7</v>
      </c>
      <c r="D15" s="68">
        <v>6</v>
      </c>
      <c r="E15" s="68">
        <v>7</v>
      </c>
      <c r="F15" s="68" t="s">
        <v>71</v>
      </c>
      <c r="G15" s="69">
        <v>5</v>
      </c>
      <c r="H15" s="69">
        <v>8</v>
      </c>
      <c r="I15" s="103" t="s">
        <v>71</v>
      </c>
      <c r="J15" s="18"/>
      <c r="K15" s="69"/>
      <c r="L15" s="69"/>
      <c r="M15" s="18"/>
      <c r="N15" s="2"/>
      <c r="O15" s="64"/>
      <c r="P15" s="64"/>
      <c r="Q15" s="61"/>
      <c r="R15" s="39"/>
    </row>
    <row r="16" spans="1:18" ht="12.75" customHeight="1">
      <c r="A16" s="1">
        <v>9</v>
      </c>
      <c r="B16" s="18">
        <v>6</v>
      </c>
      <c r="C16" s="18">
        <v>6</v>
      </c>
      <c r="D16" s="68">
        <v>5</v>
      </c>
      <c r="E16" s="18" t="s">
        <v>71</v>
      </c>
      <c r="F16" s="68" t="s">
        <v>71</v>
      </c>
      <c r="G16" s="69" t="s">
        <v>120</v>
      </c>
      <c r="H16" s="69">
        <v>5</v>
      </c>
      <c r="I16" s="103" t="s">
        <v>71</v>
      </c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 customHeight="1">
      <c r="A17" s="1">
        <v>10</v>
      </c>
      <c r="B17" s="18">
        <v>13</v>
      </c>
      <c r="C17" s="18">
        <v>6</v>
      </c>
      <c r="D17" s="68" t="s">
        <v>71</v>
      </c>
      <c r="E17" s="68" t="s">
        <v>71</v>
      </c>
      <c r="F17" s="68" t="s">
        <v>71</v>
      </c>
      <c r="G17" s="18">
        <v>5</v>
      </c>
      <c r="H17" s="68" t="s">
        <v>71</v>
      </c>
      <c r="I17" s="103" t="s">
        <v>71</v>
      </c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 customHeight="1">
      <c r="A18" s="1">
        <v>11</v>
      </c>
      <c r="B18" s="18">
        <v>6</v>
      </c>
      <c r="C18" s="18">
        <v>6</v>
      </c>
      <c r="D18" s="68">
        <v>9</v>
      </c>
      <c r="E18" s="68" t="s">
        <v>71</v>
      </c>
      <c r="F18" s="68">
        <v>6</v>
      </c>
      <c r="G18" s="69">
        <v>7</v>
      </c>
      <c r="H18" s="68">
        <v>5</v>
      </c>
      <c r="I18" s="103" t="s">
        <v>71</v>
      </c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 customHeight="1">
      <c r="A19" s="1">
        <v>12</v>
      </c>
      <c r="B19" s="18" t="s">
        <v>71</v>
      </c>
      <c r="C19" s="18">
        <v>12</v>
      </c>
      <c r="D19" s="68" t="s">
        <v>71</v>
      </c>
      <c r="E19" s="68" t="s">
        <v>71</v>
      </c>
      <c r="F19" s="68" t="s">
        <v>71</v>
      </c>
      <c r="G19" s="69">
        <v>6</v>
      </c>
      <c r="H19" s="68" t="s">
        <v>71</v>
      </c>
      <c r="I19" s="103" t="s">
        <v>71</v>
      </c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 customHeight="1">
      <c r="A20" s="1">
        <v>13</v>
      </c>
      <c r="B20" s="18" t="s">
        <v>71</v>
      </c>
      <c r="C20" s="18">
        <v>11</v>
      </c>
      <c r="D20" s="68" t="s">
        <v>71</v>
      </c>
      <c r="E20" s="68" t="s">
        <v>71</v>
      </c>
      <c r="F20" s="68">
        <v>10</v>
      </c>
      <c r="G20" s="69" t="s">
        <v>71</v>
      </c>
      <c r="H20" s="68" t="s">
        <v>71</v>
      </c>
      <c r="I20" s="103"/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 customHeight="1">
      <c r="A21" s="1">
        <v>14</v>
      </c>
      <c r="B21" s="18" t="s">
        <v>71</v>
      </c>
      <c r="C21" s="18">
        <v>15</v>
      </c>
      <c r="D21" s="68" t="s">
        <v>71</v>
      </c>
      <c r="E21" s="68" t="s">
        <v>71</v>
      </c>
      <c r="F21" s="68" t="s">
        <v>71</v>
      </c>
      <c r="G21" s="69">
        <v>8</v>
      </c>
      <c r="H21" s="68" t="s">
        <v>71</v>
      </c>
      <c r="I21" s="103"/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 customHeight="1">
      <c r="A22" s="1">
        <v>15</v>
      </c>
      <c r="B22" s="18">
        <v>6</v>
      </c>
      <c r="C22" s="18">
        <v>10</v>
      </c>
      <c r="D22" s="68">
        <v>6</v>
      </c>
      <c r="E22" s="68" t="s">
        <v>71</v>
      </c>
      <c r="F22" s="68" t="s">
        <v>71</v>
      </c>
      <c r="G22" s="69" t="s">
        <v>71</v>
      </c>
      <c r="H22" s="68" t="s">
        <v>71</v>
      </c>
      <c r="I22" s="103"/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 customHeight="1">
      <c r="A23" s="1">
        <v>16</v>
      </c>
      <c r="B23" s="18" t="s">
        <v>71</v>
      </c>
      <c r="C23" s="18">
        <v>7</v>
      </c>
      <c r="D23" s="68">
        <v>8</v>
      </c>
      <c r="E23" s="68" t="s">
        <v>71</v>
      </c>
      <c r="F23" s="18" t="s">
        <v>71</v>
      </c>
      <c r="G23" s="18">
        <v>8</v>
      </c>
      <c r="H23" s="18" t="s">
        <v>71</v>
      </c>
      <c r="I23" s="103"/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 customHeight="1">
      <c r="A24" s="1">
        <v>17</v>
      </c>
      <c r="B24" s="18">
        <v>5</v>
      </c>
      <c r="C24" s="18">
        <v>11</v>
      </c>
      <c r="D24" s="68">
        <v>6</v>
      </c>
      <c r="E24" s="68" t="s">
        <v>71</v>
      </c>
      <c r="F24" s="18" t="s">
        <v>71</v>
      </c>
      <c r="G24" s="18">
        <v>5</v>
      </c>
      <c r="H24" s="18" t="s">
        <v>71</v>
      </c>
      <c r="I24" s="103"/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 customHeight="1">
      <c r="A25" s="1">
        <v>18</v>
      </c>
      <c r="B25" s="18" t="s">
        <v>71</v>
      </c>
      <c r="C25" s="18">
        <v>8</v>
      </c>
      <c r="D25" s="68" t="s">
        <v>71</v>
      </c>
      <c r="E25" s="68" t="s">
        <v>71</v>
      </c>
      <c r="F25" s="18" t="s">
        <v>71</v>
      </c>
      <c r="G25" s="18" t="s">
        <v>71</v>
      </c>
      <c r="H25" s="18" t="s">
        <v>71</v>
      </c>
      <c r="I25" s="103"/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 customHeight="1">
      <c r="A26" s="1">
        <v>19</v>
      </c>
      <c r="B26" s="18" t="s">
        <v>71</v>
      </c>
      <c r="C26" s="18" t="s">
        <v>71</v>
      </c>
      <c r="D26" s="68">
        <v>8</v>
      </c>
      <c r="E26" s="68" t="s">
        <v>71</v>
      </c>
      <c r="F26" s="18" t="s">
        <v>71</v>
      </c>
      <c r="G26" s="18" t="s">
        <v>71</v>
      </c>
      <c r="H26" s="18" t="s">
        <v>71</v>
      </c>
      <c r="I26" s="103"/>
      <c r="J26" s="18"/>
      <c r="K26" s="69"/>
      <c r="L26" s="69"/>
      <c r="M26" s="67"/>
      <c r="N26" s="2"/>
      <c r="O26" s="64"/>
      <c r="P26" s="64"/>
      <c r="Q26" s="64"/>
      <c r="R26" s="39"/>
    </row>
    <row r="27" spans="1:17" ht="12.75" customHeight="1">
      <c r="A27" s="1">
        <v>20</v>
      </c>
      <c r="B27" s="18" t="s">
        <v>71</v>
      </c>
      <c r="C27" s="18">
        <v>5</v>
      </c>
      <c r="D27" s="68">
        <v>9</v>
      </c>
      <c r="E27" s="68" t="s">
        <v>71</v>
      </c>
      <c r="F27" s="18" t="s">
        <v>71</v>
      </c>
      <c r="G27" s="18" t="s">
        <v>71</v>
      </c>
      <c r="H27" s="18" t="s">
        <v>71</v>
      </c>
      <c r="I27" s="103" t="s">
        <v>71</v>
      </c>
      <c r="J27" s="69"/>
      <c r="K27" s="69"/>
      <c r="L27" s="69"/>
      <c r="M27" s="67"/>
      <c r="N27" s="2"/>
      <c r="O27" s="64"/>
      <c r="P27" s="2"/>
      <c r="Q27" s="2"/>
    </row>
    <row r="28" spans="1:17" ht="12.75" customHeight="1">
      <c r="A28" s="1">
        <v>21</v>
      </c>
      <c r="B28" s="18">
        <v>5</v>
      </c>
      <c r="C28" s="18">
        <v>5</v>
      </c>
      <c r="D28" s="68">
        <v>9</v>
      </c>
      <c r="E28" s="68" t="s">
        <v>71</v>
      </c>
      <c r="F28" s="18">
        <v>6</v>
      </c>
      <c r="G28" s="18" t="s">
        <v>71</v>
      </c>
      <c r="H28" s="18" t="s">
        <v>71</v>
      </c>
      <c r="I28" s="103" t="s">
        <v>71</v>
      </c>
      <c r="J28" s="69"/>
      <c r="K28" s="69"/>
      <c r="L28" s="69"/>
      <c r="M28" s="67"/>
      <c r="N28" s="2"/>
      <c r="O28" s="2"/>
      <c r="P28" s="2"/>
      <c r="Q28" s="2"/>
    </row>
    <row r="29" spans="1:17" ht="12.75" customHeight="1">
      <c r="A29" s="1">
        <v>22</v>
      </c>
      <c r="B29" s="18" t="s">
        <v>71</v>
      </c>
      <c r="C29" s="18">
        <v>9</v>
      </c>
      <c r="D29" s="68">
        <v>8</v>
      </c>
      <c r="E29" s="68" t="s">
        <v>71</v>
      </c>
      <c r="F29" s="18" t="s">
        <v>71</v>
      </c>
      <c r="G29" s="18" t="s">
        <v>71</v>
      </c>
      <c r="H29" s="18" t="s">
        <v>71</v>
      </c>
      <c r="I29" s="103" t="s">
        <v>71</v>
      </c>
      <c r="J29" s="69"/>
      <c r="K29" s="69"/>
      <c r="L29" s="69"/>
      <c r="M29" s="67"/>
      <c r="N29" s="2"/>
      <c r="O29" s="2"/>
      <c r="P29" s="2"/>
      <c r="Q29" s="2"/>
    </row>
    <row r="30" spans="1:17" ht="12.75" customHeight="1">
      <c r="A30" s="1">
        <v>23</v>
      </c>
      <c r="B30" s="18">
        <v>5</v>
      </c>
      <c r="C30" s="18">
        <v>6</v>
      </c>
      <c r="D30" s="68">
        <v>7</v>
      </c>
      <c r="E30" s="68" t="s">
        <v>71</v>
      </c>
      <c r="F30" s="18" t="s">
        <v>71</v>
      </c>
      <c r="G30" s="18" t="s">
        <v>71</v>
      </c>
      <c r="H30" s="18" t="s">
        <v>71</v>
      </c>
      <c r="I30" s="103" t="s">
        <v>71</v>
      </c>
      <c r="J30" s="69"/>
      <c r="K30" s="69"/>
      <c r="L30" s="69"/>
      <c r="M30" s="67"/>
      <c r="N30" s="2"/>
      <c r="O30" s="2"/>
      <c r="P30" s="2"/>
      <c r="Q30" s="2"/>
    </row>
    <row r="31" spans="1:17" ht="12.75" customHeight="1">
      <c r="A31" s="1">
        <v>24</v>
      </c>
      <c r="B31" s="18">
        <v>5</v>
      </c>
      <c r="C31" s="18">
        <v>6</v>
      </c>
      <c r="D31" s="68">
        <v>13</v>
      </c>
      <c r="E31" s="15" t="s">
        <v>71</v>
      </c>
      <c r="F31" s="18" t="s">
        <v>71</v>
      </c>
      <c r="G31" s="18" t="s">
        <v>71</v>
      </c>
      <c r="H31" s="18" t="s">
        <v>71</v>
      </c>
      <c r="I31" s="69" t="s">
        <v>71</v>
      </c>
      <c r="J31" s="69"/>
      <c r="K31" s="69"/>
      <c r="L31" s="69"/>
      <c r="M31" s="67"/>
      <c r="N31" s="2"/>
      <c r="O31" s="2"/>
      <c r="P31" s="2"/>
      <c r="Q31" s="2"/>
    </row>
    <row r="32" spans="1:17" ht="12.75" customHeight="1">
      <c r="A32" s="1">
        <v>25</v>
      </c>
      <c r="B32" s="18">
        <v>7</v>
      </c>
      <c r="C32" s="18">
        <v>6</v>
      </c>
      <c r="D32" s="68" t="s">
        <v>71</v>
      </c>
      <c r="E32" s="15" t="s">
        <v>71</v>
      </c>
      <c r="F32" s="18" t="s">
        <v>71</v>
      </c>
      <c r="G32" s="18">
        <v>11</v>
      </c>
      <c r="H32" s="18" t="s">
        <v>71</v>
      </c>
      <c r="I32" s="18" t="s">
        <v>71</v>
      </c>
      <c r="J32" s="69"/>
      <c r="K32" s="69"/>
      <c r="L32" s="69"/>
      <c r="M32" s="67"/>
      <c r="N32" s="2"/>
      <c r="O32" s="2"/>
      <c r="P32" s="2"/>
      <c r="Q32" s="2"/>
    </row>
    <row r="33" spans="1:17" ht="12.75" customHeight="1">
      <c r="A33" s="1">
        <v>26</v>
      </c>
      <c r="B33" s="18">
        <v>6</v>
      </c>
      <c r="C33" s="18">
        <v>9</v>
      </c>
      <c r="D33" s="68" t="s">
        <v>71</v>
      </c>
      <c r="E33" s="68" t="s">
        <v>71</v>
      </c>
      <c r="F33" s="18">
        <v>6</v>
      </c>
      <c r="G33" s="18" t="s">
        <v>71</v>
      </c>
      <c r="H33" s="18" t="s">
        <v>71</v>
      </c>
      <c r="I33" s="18" t="s">
        <v>71</v>
      </c>
      <c r="J33" s="69"/>
      <c r="K33" s="69"/>
      <c r="L33" s="69"/>
      <c r="M33" s="67"/>
      <c r="N33" s="2"/>
      <c r="O33" s="2"/>
      <c r="P33" s="2"/>
      <c r="Q33" s="2"/>
    </row>
    <row r="34" spans="1:17" ht="12.75" customHeight="1">
      <c r="A34" s="1">
        <v>27</v>
      </c>
      <c r="B34" s="18"/>
      <c r="C34" s="18" t="s">
        <v>71</v>
      </c>
      <c r="D34" s="68" t="s">
        <v>71</v>
      </c>
      <c r="E34" s="68">
        <v>7</v>
      </c>
      <c r="F34" s="18">
        <v>6</v>
      </c>
      <c r="G34" s="18" t="s">
        <v>71</v>
      </c>
      <c r="H34" s="18" t="s">
        <v>71</v>
      </c>
      <c r="I34" s="18"/>
      <c r="J34" s="69"/>
      <c r="K34" s="69"/>
      <c r="L34" s="69"/>
      <c r="M34" s="67"/>
      <c r="N34" s="2"/>
      <c r="O34" s="2"/>
      <c r="P34" s="2"/>
      <c r="Q34" s="2"/>
    </row>
    <row r="35" spans="1:17" ht="12.75" customHeight="1">
      <c r="A35" s="1">
        <v>28</v>
      </c>
      <c r="B35" s="18"/>
      <c r="C35" s="18">
        <v>5</v>
      </c>
      <c r="D35" s="68" t="s">
        <v>71</v>
      </c>
      <c r="E35" s="68" t="s">
        <v>71</v>
      </c>
      <c r="F35" s="18" t="s">
        <v>71</v>
      </c>
      <c r="G35" s="18">
        <v>6</v>
      </c>
      <c r="H35" s="18" t="s">
        <v>71</v>
      </c>
      <c r="I35" s="18"/>
      <c r="J35" s="69"/>
      <c r="K35" s="69"/>
      <c r="L35" s="69"/>
      <c r="M35" s="67"/>
      <c r="N35" s="2"/>
      <c r="O35" s="2"/>
      <c r="P35" s="2"/>
      <c r="Q35" s="2"/>
    </row>
    <row r="36" spans="1:17" ht="12.75" customHeight="1">
      <c r="A36" s="1">
        <v>29</v>
      </c>
      <c r="B36" s="18"/>
      <c r="C36" s="18"/>
      <c r="D36" s="68" t="s">
        <v>71</v>
      </c>
      <c r="E36" s="15" t="s">
        <v>71</v>
      </c>
      <c r="F36" s="18" t="s">
        <v>71</v>
      </c>
      <c r="G36" s="18">
        <v>5</v>
      </c>
      <c r="H36" s="18" t="s">
        <v>71</v>
      </c>
      <c r="I36" s="103"/>
      <c r="J36" s="69"/>
      <c r="K36" s="69"/>
      <c r="L36" s="67"/>
      <c r="M36" s="67"/>
      <c r="N36" s="2"/>
      <c r="O36" s="2"/>
      <c r="P36" s="2"/>
      <c r="Q36" s="2"/>
    </row>
    <row r="37" spans="1:17" ht="12.75" customHeight="1">
      <c r="A37" s="1">
        <v>30</v>
      </c>
      <c r="B37" s="18"/>
      <c r="C37" s="18"/>
      <c r="D37" s="68" t="s">
        <v>71</v>
      </c>
      <c r="E37" s="68">
        <v>8</v>
      </c>
      <c r="F37" s="18">
        <v>5</v>
      </c>
      <c r="G37" s="18">
        <v>8</v>
      </c>
      <c r="H37" s="18" t="s">
        <v>71</v>
      </c>
      <c r="I37" s="18"/>
      <c r="J37" s="69"/>
      <c r="K37" s="69"/>
      <c r="L37" s="67"/>
      <c r="M37" s="67"/>
      <c r="N37" s="2"/>
      <c r="O37" s="2"/>
      <c r="P37" s="2"/>
      <c r="Q37" s="2"/>
    </row>
    <row r="38" spans="1:17" ht="12.75">
      <c r="A38" s="1">
        <v>31</v>
      </c>
      <c r="B38" s="18">
        <v>6</v>
      </c>
      <c r="C38" s="18"/>
      <c r="D38" s="15" t="s">
        <v>71</v>
      </c>
      <c r="E38" s="18"/>
      <c r="F38" s="18">
        <v>5</v>
      </c>
      <c r="G38" s="18"/>
      <c r="H38" s="69" t="s">
        <v>71</v>
      </c>
      <c r="I38" s="18"/>
      <c r="J38" s="18"/>
      <c r="K38" s="69"/>
      <c r="L38" s="18"/>
      <c r="M38" s="67"/>
      <c r="N38" s="2"/>
      <c r="O38" s="2"/>
      <c r="P38" s="2"/>
      <c r="Q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13" t="s">
        <v>16</v>
      </c>
      <c r="B40" s="1">
        <f aca="true" t="shared" si="3" ref="B40:M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27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28</v>
      </c>
      <c r="D41" s="12">
        <f t="shared" si="4"/>
        <v>27</v>
      </c>
      <c r="E41" s="12">
        <f t="shared" si="4"/>
        <v>30</v>
      </c>
      <c r="F41" s="12">
        <f t="shared" si="4"/>
        <v>31</v>
      </c>
      <c r="G41" s="12">
        <f t="shared" si="4"/>
        <v>30</v>
      </c>
      <c r="H41" s="12">
        <f t="shared" si="4"/>
        <v>31</v>
      </c>
      <c r="I41" s="12">
        <f t="shared" si="4"/>
        <v>19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21">
        <f>SUM(B41:M41)</f>
        <v>223</v>
      </c>
    </row>
    <row r="43" ht="12.75">
      <c r="A43" s="7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O4:O5 P4 Q5">
    <cfRule type="cellIs" priority="4" dxfId="0" operator="greaterThan" stopIfTrue="1">
      <formula>0</formula>
    </cfRule>
  </conditionalFormatting>
  <conditionalFormatting sqref="Q7">
    <cfRule type="cellIs" priority="5" dxfId="0" operator="greaterThan" stopIfTrue="1">
      <formula>29</formula>
    </cfRule>
  </conditionalFormatting>
  <conditionalFormatting sqref="R5">
    <cfRule type="cellIs" priority="6" dxfId="0" operator="greaterThan" stopIfTrue="1">
      <formula>42</formula>
    </cfRule>
    <cfRule type="cellIs" priority="7" dxfId="1" operator="equal" stopIfTrue="1">
      <formula>0</formula>
    </cfRule>
  </conditionalFormatting>
  <conditionalFormatting sqref="O3">
    <cfRule type="expression" priority="8" dxfId="0" stopIfTrue="1">
      <formula>$O$4&gt;0</formula>
    </cfRule>
  </conditionalFormatting>
  <conditionalFormatting sqref="P3">
    <cfRule type="expression" priority="9" dxfId="0" stopIfTrue="1">
      <formula>$P$4&gt;0</formula>
    </cfRule>
  </conditionalFormatting>
  <conditionalFormatting sqref="B4:M4 S4">
    <cfRule type="cellIs" priority="10" dxfId="6" operator="between" stopIfTrue="1">
      <formula>29</formula>
      <formula>200</formula>
    </cfRule>
    <cfRule type="cellIs" priority="11" dxfId="0" operator="between" stopIfTrue="1">
      <formula>20</formula>
      <formula>29</formula>
    </cfRule>
  </conditionalFormatting>
  <conditionalFormatting sqref="Q4">
    <cfRule type="expression" priority="12" dxfId="0" stopIfTrue="1">
      <formula>$AC$5&gt;0</formula>
    </cfRule>
  </conditionalFormatting>
  <conditionalFormatting sqref="R4">
    <cfRule type="cellIs" priority="13" dxfId="3" operator="between" stopIfTrue="1">
      <formula>42</formula>
      <formula>1000</formula>
    </cfRule>
  </conditionalFormatting>
  <conditionalFormatting sqref="B5:M5">
    <cfRule type="cellIs" priority="14" dxfId="0" operator="between" stopIfTrue="1">
      <formula>42</formula>
      <formula>1000</formula>
    </cfRule>
    <cfRule type="cellIs" priority="15" dxfId="1" operator="equal" stopIfTrue="1">
      <formula>0</formula>
    </cfRule>
  </conditionalFormatting>
  <conditionalFormatting sqref="B8:M38">
    <cfRule type="cellIs" priority="16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4" sqref="P24"/>
    </sheetView>
  </sheetViews>
  <sheetFormatPr defaultColWidth="9.140625" defaultRowHeight="12.75"/>
  <cols>
    <col min="1" max="1" width="20.7109375" style="7" customWidth="1"/>
    <col min="2" max="25" width="6.7109375" style="7" customWidth="1"/>
    <col min="26" max="26" width="3.7109375" style="7" customWidth="1"/>
    <col min="27" max="27" width="9.140625" style="7" customWidth="1"/>
    <col min="28" max="29" width="9.28125" style="7" bestFit="1" customWidth="1"/>
    <col min="30" max="30" width="24.28125" style="7" bestFit="1" customWidth="1"/>
    <col min="31" max="31" width="17.7109375" style="7" customWidth="1"/>
    <col min="32" max="16384" width="9.140625" style="7" customWidth="1"/>
  </cols>
  <sheetData>
    <row r="1" spans="1:29" ht="15.75" customHeight="1">
      <c r="A1" s="42" t="s">
        <v>160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1" s="9" customFormat="1" ht="43.5" customHeight="1">
      <c r="A3" s="31" t="s">
        <v>0</v>
      </c>
      <c r="B3" s="23" t="s">
        <v>89</v>
      </c>
      <c r="C3" s="23" t="s">
        <v>90</v>
      </c>
      <c r="D3" s="23" t="s">
        <v>91</v>
      </c>
      <c r="E3" s="23" t="s">
        <v>92</v>
      </c>
      <c r="F3" s="23" t="s">
        <v>93</v>
      </c>
      <c r="G3" s="23" t="s">
        <v>94</v>
      </c>
      <c r="H3" s="23" t="s">
        <v>95</v>
      </c>
      <c r="I3" s="23" t="s">
        <v>96</v>
      </c>
      <c r="J3" s="23" t="s">
        <v>97</v>
      </c>
      <c r="K3" s="23" t="s">
        <v>98</v>
      </c>
      <c r="L3" s="23" t="s">
        <v>99</v>
      </c>
      <c r="M3" s="23" t="s">
        <v>100</v>
      </c>
      <c r="N3" s="23" t="s">
        <v>101</v>
      </c>
      <c r="O3" s="23" t="s">
        <v>102</v>
      </c>
      <c r="P3" s="23" t="s">
        <v>103</v>
      </c>
      <c r="Q3" s="23" t="s">
        <v>104</v>
      </c>
      <c r="R3" s="23" t="s">
        <v>105</v>
      </c>
      <c r="S3" s="23" t="s">
        <v>106</v>
      </c>
      <c r="T3" s="23" t="s">
        <v>107</v>
      </c>
      <c r="U3" s="23" t="s">
        <v>108</v>
      </c>
      <c r="V3" s="23" t="s">
        <v>109</v>
      </c>
      <c r="W3" s="23" t="s">
        <v>110</v>
      </c>
      <c r="X3" s="23" t="s">
        <v>111</v>
      </c>
      <c r="Y3" s="23" t="s">
        <v>112</v>
      </c>
      <c r="Z3" s="24"/>
      <c r="AA3" s="28" t="s">
        <v>81</v>
      </c>
      <c r="AB3" s="28" t="s">
        <v>82</v>
      </c>
      <c r="AC3" s="63"/>
      <c r="AD3" s="23" t="s">
        <v>19</v>
      </c>
      <c r="AE3" s="26" t="s">
        <v>20</v>
      </c>
    </row>
    <row r="4" spans="1:31" ht="14.25" customHeight="1">
      <c r="A4" s="16" t="s">
        <v>1</v>
      </c>
      <c r="B4" s="26">
        <f aca="true" t="shared" si="0" ref="B4:Y4">IF(ISERROR(AVERAGE(B8:B38)),"",AVERAGE(B8:B38))</f>
        <v>8.5</v>
      </c>
      <c r="C4" s="26">
        <f t="shared" si="0"/>
        <v>16.103448275862068</v>
      </c>
      <c r="D4" s="26">
        <f t="shared" si="0"/>
        <v>9.166666666666666</v>
      </c>
      <c r="E4" s="26">
        <f t="shared" si="0"/>
        <v>15</v>
      </c>
      <c r="F4" s="26">
        <f t="shared" si="0"/>
        <v>10.88888888888889</v>
      </c>
      <c r="G4" s="26">
        <f t="shared" si="0"/>
        <v>11.03448275862069</v>
      </c>
      <c r="H4" s="26">
        <f t="shared" si="0"/>
        <v>11.625</v>
      </c>
      <c r="I4" s="26">
        <f t="shared" si="0"/>
        <v>16.181818181818183</v>
      </c>
      <c r="J4" s="26">
        <f t="shared" si="0"/>
        <v>12.5</v>
      </c>
      <c r="K4" s="26">
        <f t="shared" si="0"/>
        <v>8.8</v>
      </c>
      <c r="L4" s="26">
        <f t="shared" si="0"/>
        <v>15.333333333333334</v>
      </c>
      <c r="M4" s="26">
        <f t="shared" si="0"/>
        <v>15.5</v>
      </c>
      <c r="N4" s="26">
        <f t="shared" si="0"/>
        <v>14.833333333333334</v>
      </c>
      <c r="O4" s="26">
        <f t="shared" si="0"/>
        <v>21.967741935483872</v>
      </c>
      <c r="P4" s="26">
        <f t="shared" si="0"/>
        <v>14.333333333333334</v>
      </c>
      <c r="Q4" s="26">
        <f t="shared" si="0"/>
        <v>21.238095238095237</v>
      </c>
      <c r="R4" s="26">
        <f t="shared" si="0"/>
      </c>
      <c r="S4" s="26">
        <f t="shared" si="0"/>
      </c>
      <c r="T4" s="26">
        <f t="shared" si="0"/>
      </c>
      <c r="U4" s="26">
        <f t="shared" si="0"/>
      </c>
      <c r="V4" s="26">
        <f t="shared" si="0"/>
      </c>
      <c r="W4" s="26">
        <f t="shared" si="0"/>
      </c>
      <c r="X4" s="26">
        <f t="shared" si="0"/>
      </c>
      <c r="Y4" s="26">
        <f t="shared" si="0"/>
      </c>
      <c r="Z4" s="2"/>
      <c r="AA4" s="28">
        <f>COUNTIF(B4:Y4,"&gt;20")</f>
        <v>2</v>
      </c>
      <c r="AB4" s="28">
        <f>COUNTIF(B4:Y4,"&gt;29")</f>
        <v>0</v>
      </c>
      <c r="AC4" s="28" t="s">
        <v>83</v>
      </c>
      <c r="AD4" s="26">
        <f>IF(ISERROR(AVERAGE(B8:Y38)),"",AVERAGE(B8:Y38))</f>
        <v>15.522088353413654</v>
      </c>
      <c r="AE4" s="66">
        <f>IF(ISERROR(AVERAGE(B4:Y4)),"",AVERAGE(B4:M4))</f>
        <v>12.552803175432485</v>
      </c>
    </row>
    <row r="5" spans="1:30" ht="14.25" customHeight="1">
      <c r="A5" s="16" t="s">
        <v>2</v>
      </c>
      <c r="B5" s="18">
        <f aca="true" t="shared" si="1" ref="B5:Y5">MAX(B8:B38)</f>
        <v>9</v>
      </c>
      <c r="C5" s="18">
        <f t="shared" si="1"/>
        <v>25</v>
      </c>
      <c r="D5" s="18">
        <f t="shared" si="1"/>
        <v>13</v>
      </c>
      <c r="E5" s="18">
        <f t="shared" si="1"/>
        <v>25</v>
      </c>
      <c r="F5" s="18">
        <f t="shared" si="1"/>
        <v>18</v>
      </c>
      <c r="G5" s="18">
        <f t="shared" si="1"/>
        <v>21</v>
      </c>
      <c r="H5" s="18">
        <f t="shared" si="1"/>
        <v>25</v>
      </c>
      <c r="I5" s="18">
        <f t="shared" si="1"/>
        <v>26</v>
      </c>
      <c r="J5" s="18">
        <f t="shared" si="1"/>
        <v>13</v>
      </c>
      <c r="K5" s="18">
        <f t="shared" si="1"/>
        <v>17</v>
      </c>
      <c r="L5" s="18">
        <f t="shared" si="1"/>
        <v>26</v>
      </c>
      <c r="M5" s="18">
        <f t="shared" si="1"/>
        <v>26</v>
      </c>
      <c r="N5" s="18">
        <f t="shared" si="1"/>
        <v>29</v>
      </c>
      <c r="O5" s="18">
        <f t="shared" si="1"/>
        <v>29</v>
      </c>
      <c r="P5" s="18">
        <f t="shared" si="1"/>
        <v>17</v>
      </c>
      <c r="Q5" s="18">
        <f t="shared" si="1"/>
        <v>28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2"/>
      <c r="AA5" s="62"/>
      <c r="AB5" s="29"/>
      <c r="AC5" s="28">
        <f>SUM(B40:Y40)</f>
        <v>0</v>
      </c>
      <c r="AD5" s="51"/>
    </row>
    <row r="6" spans="1:30" ht="14.25" customHeight="1">
      <c r="A6" s="17" t="s">
        <v>3</v>
      </c>
      <c r="B6" s="27">
        <f aca="true" t="shared" si="2" ref="B6:Y6">MIN(B8:B38)</f>
        <v>7</v>
      </c>
      <c r="C6" s="27">
        <f t="shared" si="2"/>
        <v>7</v>
      </c>
      <c r="D6" s="27">
        <f t="shared" si="2"/>
        <v>5</v>
      </c>
      <c r="E6" s="27">
        <f t="shared" si="2"/>
        <v>8</v>
      </c>
      <c r="F6" s="27">
        <f t="shared" si="2"/>
        <v>7</v>
      </c>
      <c r="G6" s="27">
        <f t="shared" si="2"/>
        <v>5</v>
      </c>
      <c r="H6" s="27">
        <f t="shared" si="2"/>
        <v>6</v>
      </c>
      <c r="I6" s="27">
        <f t="shared" si="2"/>
        <v>5</v>
      </c>
      <c r="J6" s="27">
        <f t="shared" si="2"/>
        <v>12</v>
      </c>
      <c r="K6" s="27">
        <f t="shared" si="2"/>
        <v>5</v>
      </c>
      <c r="L6" s="27">
        <f t="shared" si="2"/>
        <v>6</v>
      </c>
      <c r="M6" s="27">
        <f t="shared" si="2"/>
        <v>9</v>
      </c>
      <c r="N6" s="27">
        <f t="shared" si="2"/>
        <v>5</v>
      </c>
      <c r="O6" s="27">
        <f t="shared" si="2"/>
        <v>13</v>
      </c>
      <c r="P6" s="27">
        <f t="shared" si="2"/>
        <v>12</v>
      </c>
      <c r="Q6" s="27">
        <f t="shared" si="2"/>
        <v>11</v>
      </c>
      <c r="R6" s="27">
        <f t="shared" si="2"/>
        <v>0</v>
      </c>
      <c r="S6" s="27">
        <f t="shared" si="2"/>
        <v>0</v>
      </c>
      <c r="T6" s="27">
        <f t="shared" si="2"/>
        <v>0</v>
      </c>
      <c r="U6" s="27">
        <f t="shared" si="2"/>
        <v>0</v>
      </c>
      <c r="V6" s="27">
        <f t="shared" si="2"/>
        <v>0</v>
      </c>
      <c r="W6" s="27">
        <f t="shared" si="2"/>
        <v>0</v>
      </c>
      <c r="X6" s="27">
        <f t="shared" si="2"/>
        <v>0</v>
      </c>
      <c r="Y6" s="27">
        <f t="shared" si="2"/>
        <v>0</v>
      </c>
      <c r="Z6" s="2"/>
      <c r="AA6" s="29"/>
      <c r="AB6" s="29"/>
      <c r="AC6" s="29"/>
      <c r="AD6" s="80" t="s">
        <v>137</v>
      </c>
    </row>
    <row r="7" spans="28:30" ht="12.75">
      <c r="AB7" s="29"/>
      <c r="AC7" s="54"/>
      <c r="AD7" s="73">
        <f>COUNTIF(B4:Y4,"&gt;0")</f>
        <v>16</v>
      </c>
    </row>
    <row r="8" spans="1:29" ht="12.75">
      <c r="A8" s="28">
        <v>1</v>
      </c>
      <c r="B8" s="18"/>
      <c r="C8" s="18">
        <v>17</v>
      </c>
      <c r="D8" s="18"/>
      <c r="E8" s="18">
        <v>15</v>
      </c>
      <c r="F8" s="18" t="s">
        <v>78</v>
      </c>
      <c r="G8" s="18">
        <v>15</v>
      </c>
      <c r="H8" s="18" t="s">
        <v>78</v>
      </c>
      <c r="I8" s="18">
        <v>5</v>
      </c>
      <c r="J8" s="18" t="s">
        <v>78</v>
      </c>
      <c r="K8" s="18" t="s">
        <v>78</v>
      </c>
      <c r="L8" s="18" t="s">
        <v>78</v>
      </c>
      <c r="M8" s="18" t="s">
        <v>71</v>
      </c>
      <c r="N8" s="18">
        <v>24</v>
      </c>
      <c r="O8" s="18">
        <v>28</v>
      </c>
      <c r="P8" s="18"/>
      <c r="Q8" s="18">
        <v>19</v>
      </c>
      <c r="R8" s="18"/>
      <c r="S8" s="18"/>
      <c r="T8" s="18"/>
      <c r="U8" s="18"/>
      <c r="V8" s="18"/>
      <c r="W8" s="18"/>
      <c r="X8" s="18"/>
      <c r="Y8" s="18"/>
      <c r="Z8" s="2"/>
      <c r="AA8" s="29"/>
      <c r="AB8" s="2"/>
      <c r="AC8" s="2"/>
    </row>
    <row r="9" spans="1:29" ht="12.75">
      <c r="A9" s="28">
        <v>2</v>
      </c>
      <c r="B9" s="18"/>
      <c r="C9" s="18">
        <v>16</v>
      </c>
      <c r="D9" s="18" t="s">
        <v>71</v>
      </c>
      <c r="E9" s="18">
        <v>15</v>
      </c>
      <c r="F9" s="18" t="s">
        <v>71</v>
      </c>
      <c r="G9" s="18">
        <v>8</v>
      </c>
      <c r="H9" s="18" t="s">
        <v>78</v>
      </c>
      <c r="I9" s="18">
        <v>17</v>
      </c>
      <c r="J9" s="18" t="s">
        <v>78</v>
      </c>
      <c r="K9" s="18" t="s">
        <v>78</v>
      </c>
      <c r="L9" s="18">
        <v>25</v>
      </c>
      <c r="M9" s="18" t="s">
        <v>71</v>
      </c>
      <c r="N9" s="18">
        <v>29</v>
      </c>
      <c r="O9" s="18">
        <v>21</v>
      </c>
      <c r="P9" s="18">
        <v>17</v>
      </c>
      <c r="Q9" s="18">
        <v>19</v>
      </c>
      <c r="R9" s="18"/>
      <c r="S9" s="18"/>
      <c r="T9" s="18"/>
      <c r="U9" s="18"/>
      <c r="V9" s="18"/>
      <c r="W9" s="18"/>
      <c r="X9" s="18"/>
      <c r="Y9" s="18"/>
      <c r="Z9" s="2"/>
      <c r="AA9" s="2"/>
      <c r="AB9" s="2"/>
      <c r="AC9" s="2"/>
    </row>
    <row r="10" spans="1:29" ht="12.75">
      <c r="A10" s="28">
        <v>3</v>
      </c>
      <c r="B10" s="18"/>
      <c r="C10" s="18">
        <v>13</v>
      </c>
      <c r="D10" s="18"/>
      <c r="E10" s="18">
        <v>13</v>
      </c>
      <c r="F10" s="18" t="s">
        <v>78</v>
      </c>
      <c r="G10" s="18">
        <v>17</v>
      </c>
      <c r="H10" s="18" t="s">
        <v>78</v>
      </c>
      <c r="I10" s="18">
        <v>22</v>
      </c>
      <c r="J10" s="18" t="s">
        <v>78</v>
      </c>
      <c r="K10" s="18" t="s">
        <v>78</v>
      </c>
      <c r="L10" s="18" t="s">
        <v>71</v>
      </c>
      <c r="M10" s="18" t="s">
        <v>71</v>
      </c>
      <c r="N10" s="18">
        <v>6</v>
      </c>
      <c r="O10" s="18">
        <v>28</v>
      </c>
      <c r="P10" s="18"/>
      <c r="Q10" s="18">
        <v>11</v>
      </c>
      <c r="R10" s="18"/>
      <c r="S10" s="18"/>
      <c r="T10" s="18"/>
      <c r="U10" s="18"/>
      <c r="V10" s="18"/>
      <c r="W10" s="18"/>
      <c r="X10" s="18"/>
      <c r="Y10" s="18"/>
      <c r="Z10" s="2"/>
      <c r="AA10" s="2"/>
      <c r="AB10" s="2"/>
      <c r="AC10" s="2"/>
    </row>
    <row r="11" spans="1:29" ht="12.75">
      <c r="A11" s="28">
        <v>4</v>
      </c>
      <c r="B11" s="18"/>
      <c r="C11" s="18">
        <v>13</v>
      </c>
      <c r="D11" s="18" t="s">
        <v>71</v>
      </c>
      <c r="E11" s="18">
        <v>13</v>
      </c>
      <c r="F11" s="18">
        <v>18</v>
      </c>
      <c r="G11" s="18">
        <v>7</v>
      </c>
      <c r="H11" s="18">
        <v>15</v>
      </c>
      <c r="I11" s="18">
        <v>8</v>
      </c>
      <c r="J11" s="18" t="s">
        <v>78</v>
      </c>
      <c r="K11" s="18" t="s">
        <v>78</v>
      </c>
      <c r="L11" s="18" t="s">
        <v>71</v>
      </c>
      <c r="M11" s="18">
        <v>10</v>
      </c>
      <c r="N11" s="18"/>
      <c r="O11" s="18">
        <v>13</v>
      </c>
      <c r="P11" s="18"/>
      <c r="Q11" s="18">
        <v>19</v>
      </c>
      <c r="R11" s="18"/>
      <c r="S11" s="18"/>
      <c r="T11" s="18"/>
      <c r="U11" s="18"/>
      <c r="V11" s="18"/>
      <c r="W11" s="18"/>
      <c r="X11" s="18"/>
      <c r="Y11" s="18"/>
      <c r="Z11" s="2"/>
      <c r="AA11" s="2"/>
      <c r="AB11" s="2"/>
      <c r="AC11" s="2"/>
    </row>
    <row r="12" spans="1:29" ht="12.75">
      <c r="A12" s="28">
        <v>5</v>
      </c>
      <c r="B12" s="18"/>
      <c r="C12" s="18">
        <v>7</v>
      </c>
      <c r="D12" s="18">
        <v>9</v>
      </c>
      <c r="E12" s="18">
        <v>13</v>
      </c>
      <c r="F12" s="18">
        <v>7</v>
      </c>
      <c r="G12" s="18">
        <v>9</v>
      </c>
      <c r="H12" s="18" t="s">
        <v>78</v>
      </c>
      <c r="I12" s="18">
        <v>10</v>
      </c>
      <c r="J12" s="18" t="s">
        <v>78</v>
      </c>
      <c r="K12" s="18" t="s">
        <v>78</v>
      </c>
      <c r="L12" s="18" t="s">
        <v>78</v>
      </c>
      <c r="M12" s="18" t="s">
        <v>71</v>
      </c>
      <c r="N12" s="18"/>
      <c r="O12" s="18">
        <v>21</v>
      </c>
      <c r="P12" s="18"/>
      <c r="Q12" s="18">
        <v>20</v>
      </c>
      <c r="R12" s="18"/>
      <c r="S12" s="18"/>
      <c r="T12" s="18"/>
      <c r="U12" s="18"/>
      <c r="V12" s="18"/>
      <c r="W12" s="18"/>
      <c r="X12" s="18"/>
      <c r="Y12" s="18"/>
      <c r="Z12" s="2"/>
      <c r="AA12" s="2"/>
      <c r="AB12" s="2"/>
      <c r="AC12" s="2"/>
    </row>
    <row r="13" spans="1:29" ht="12.75">
      <c r="A13" s="28">
        <v>6</v>
      </c>
      <c r="B13" s="18"/>
      <c r="C13" s="18">
        <v>17</v>
      </c>
      <c r="D13" s="18">
        <v>11</v>
      </c>
      <c r="E13" s="18">
        <v>13</v>
      </c>
      <c r="F13" s="18" t="s">
        <v>71</v>
      </c>
      <c r="G13" s="18">
        <v>6</v>
      </c>
      <c r="H13" s="18">
        <v>7</v>
      </c>
      <c r="I13" s="18">
        <v>8</v>
      </c>
      <c r="J13" s="18" t="s">
        <v>78</v>
      </c>
      <c r="K13" s="18" t="s">
        <v>78</v>
      </c>
      <c r="L13" s="18">
        <v>6</v>
      </c>
      <c r="M13" s="18">
        <v>16</v>
      </c>
      <c r="N13" s="18"/>
      <c r="O13" s="18">
        <v>27</v>
      </c>
      <c r="P13" s="18">
        <v>14</v>
      </c>
      <c r="Q13" s="18">
        <v>15</v>
      </c>
      <c r="R13" s="18"/>
      <c r="S13" s="18"/>
      <c r="T13" s="18"/>
      <c r="U13" s="18"/>
      <c r="V13" s="18"/>
      <c r="W13" s="18"/>
      <c r="X13" s="18"/>
      <c r="Y13" s="18"/>
      <c r="Z13" s="2"/>
      <c r="AA13" s="2"/>
      <c r="AB13" s="2"/>
      <c r="AC13" s="2"/>
    </row>
    <row r="14" spans="1:29" ht="12.75">
      <c r="A14" s="28">
        <v>7</v>
      </c>
      <c r="B14" s="18"/>
      <c r="C14" s="18" t="s">
        <v>71</v>
      </c>
      <c r="D14" s="18" t="s">
        <v>71</v>
      </c>
      <c r="E14" s="18">
        <v>14</v>
      </c>
      <c r="F14" s="18"/>
      <c r="G14" s="18">
        <v>10</v>
      </c>
      <c r="H14" s="18" t="s">
        <v>78</v>
      </c>
      <c r="I14" s="18" t="s">
        <v>78</v>
      </c>
      <c r="J14" s="18" t="s">
        <v>78</v>
      </c>
      <c r="K14" s="18" t="s">
        <v>78</v>
      </c>
      <c r="L14" s="18" t="s">
        <v>78</v>
      </c>
      <c r="M14" s="18">
        <v>16</v>
      </c>
      <c r="N14" s="18"/>
      <c r="O14" s="18">
        <v>24</v>
      </c>
      <c r="P14" s="18"/>
      <c r="Q14" s="18">
        <v>17</v>
      </c>
      <c r="R14" s="18"/>
      <c r="S14" s="18"/>
      <c r="T14" s="18"/>
      <c r="U14" s="18"/>
      <c r="V14" s="18"/>
      <c r="W14" s="18"/>
      <c r="X14" s="18"/>
      <c r="Y14" s="18"/>
      <c r="Z14" s="2"/>
      <c r="AA14" s="2"/>
      <c r="AB14" s="2"/>
      <c r="AC14" s="2"/>
    </row>
    <row r="15" spans="1:29" ht="12.75">
      <c r="A15" s="28">
        <v>8</v>
      </c>
      <c r="B15" s="18"/>
      <c r="C15" s="18">
        <v>10</v>
      </c>
      <c r="D15" s="18"/>
      <c r="E15" s="18">
        <v>10</v>
      </c>
      <c r="F15" s="18" t="s">
        <v>71</v>
      </c>
      <c r="G15" s="18">
        <v>10</v>
      </c>
      <c r="H15" s="18" t="s">
        <v>71</v>
      </c>
      <c r="I15" s="18">
        <v>17</v>
      </c>
      <c r="J15" s="18" t="s">
        <v>78</v>
      </c>
      <c r="K15" s="18" t="s">
        <v>78</v>
      </c>
      <c r="L15" s="18" t="s">
        <v>71</v>
      </c>
      <c r="M15" s="18">
        <v>12</v>
      </c>
      <c r="N15" s="18">
        <v>18</v>
      </c>
      <c r="O15" s="18">
        <v>24</v>
      </c>
      <c r="P15" s="18"/>
      <c r="Q15" s="18">
        <v>18</v>
      </c>
      <c r="R15" s="18"/>
      <c r="S15" s="18"/>
      <c r="T15" s="18"/>
      <c r="U15" s="18"/>
      <c r="V15" s="18"/>
      <c r="W15" s="18"/>
      <c r="X15" s="18"/>
      <c r="Y15" s="18"/>
      <c r="Z15" s="2"/>
      <c r="AA15" s="2"/>
      <c r="AB15" s="2"/>
      <c r="AC15" s="2"/>
    </row>
    <row r="16" spans="1:29" ht="12.75">
      <c r="A16" s="28">
        <v>9</v>
      </c>
      <c r="B16" s="18"/>
      <c r="C16" s="18">
        <v>13</v>
      </c>
      <c r="D16" s="18"/>
      <c r="E16" s="18">
        <v>12</v>
      </c>
      <c r="F16" s="18" t="s">
        <v>71</v>
      </c>
      <c r="G16" s="18">
        <v>6</v>
      </c>
      <c r="H16" s="18">
        <v>6</v>
      </c>
      <c r="I16" s="18">
        <v>23</v>
      </c>
      <c r="J16" s="18" t="s">
        <v>78</v>
      </c>
      <c r="K16" s="18" t="s">
        <v>78</v>
      </c>
      <c r="L16" s="18">
        <v>14</v>
      </c>
      <c r="M16" s="18">
        <v>11</v>
      </c>
      <c r="N16" s="18">
        <v>5</v>
      </c>
      <c r="O16" s="18">
        <v>20</v>
      </c>
      <c r="P16" s="18"/>
      <c r="Q16" s="18">
        <v>28</v>
      </c>
      <c r="R16" s="18"/>
      <c r="S16" s="18"/>
      <c r="T16" s="18"/>
      <c r="U16" s="18"/>
      <c r="V16" s="18"/>
      <c r="W16" s="18"/>
      <c r="X16" s="18"/>
      <c r="Y16" s="18"/>
      <c r="Z16" s="2"/>
      <c r="AA16" s="2"/>
      <c r="AB16" s="2"/>
      <c r="AC16" s="2"/>
    </row>
    <row r="17" spans="1:29" ht="12.75">
      <c r="A17" s="28">
        <v>10</v>
      </c>
      <c r="B17" s="18"/>
      <c r="C17" s="18" t="s">
        <v>71</v>
      </c>
      <c r="D17" s="18"/>
      <c r="E17" s="18">
        <v>21</v>
      </c>
      <c r="F17" s="18" t="s">
        <v>71</v>
      </c>
      <c r="G17" s="18" t="s">
        <v>71</v>
      </c>
      <c r="H17" s="18" t="s">
        <v>78</v>
      </c>
      <c r="I17" s="18">
        <v>23</v>
      </c>
      <c r="J17" s="18" t="s">
        <v>78</v>
      </c>
      <c r="K17" s="18" t="s">
        <v>78</v>
      </c>
      <c r="L17" s="18">
        <v>8</v>
      </c>
      <c r="M17" s="18">
        <v>10</v>
      </c>
      <c r="N17" s="18">
        <v>28</v>
      </c>
      <c r="O17" s="18">
        <v>19</v>
      </c>
      <c r="P17" s="18"/>
      <c r="Q17" s="18">
        <v>24</v>
      </c>
      <c r="R17" s="18"/>
      <c r="S17" s="18"/>
      <c r="T17" s="18"/>
      <c r="U17" s="18"/>
      <c r="V17" s="18"/>
      <c r="W17" s="18"/>
      <c r="X17" s="18"/>
      <c r="Y17" s="18"/>
      <c r="Z17" s="2"/>
      <c r="AA17" s="2"/>
      <c r="AB17" s="2"/>
      <c r="AC17" s="2"/>
    </row>
    <row r="18" spans="1:29" ht="12.75">
      <c r="A18" s="28">
        <v>11</v>
      </c>
      <c r="B18" s="18"/>
      <c r="C18" s="18">
        <v>25</v>
      </c>
      <c r="D18" s="18">
        <v>5</v>
      </c>
      <c r="E18" s="18">
        <v>12</v>
      </c>
      <c r="F18" s="18">
        <v>11</v>
      </c>
      <c r="G18" s="18" t="s">
        <v>71</v>
      </c>
      <c r="H18" s="18" t="s">
        <v>78</v>
      </c>
      <c r="I18" s="18">
        <v>19</v>
      </c>
      <c r="J18" s="18" t="s">
        <v>78</v>
      </c>
      <c r="K18" s="18" t="s">
        <v>78</v>
      </c>
      <c r="L18" s="18">
        <v>6</v>
      </c>
      <c r="M18" s="18">
        <v>16</v>
      </c>
      <c r="N18" s="18">
        <v>8</v>
      </c>
      <c r="O18" s="18">
        <v>27</v>
      </c>
      <c r="P18" s="18" t="s">
        <v>71</v>
      </c>
      <c r="Q18" s="18">
        <v>22</v>
      </c>
      <c r="R18" s="18"/>
      <c r="S18" s="18"/>
      <c r="T18" s="18"/>
      <c r="U18" s="18"/>
      <c r="V18" s="18"/>
      <c r="W18" s="18"/>
      <c r="X18" s="18"/>
      <c r="Y18" s="18"/>
      <c r="Z18" s="2"/>
      <c r="AA18" s="2"/>
      <c r="AB18" s="2"/>
      <c r="AC18" s="2"/>
    </row>
    <row r="19" spans="1:29" ht="12.75">
      <c r="A19" s="28">
        <v>12</v>
      </c>
      <c r="B19" s="18"/>
      <c r="C19" s="18">
        <v>8</v>
      </c>
      <c r="D19" s="18"/>
      <c r="E19" s="18">
        <v>18</v>
      </c>
      <c r="F19" s="18" t="s">
        <v>78</v>
      </c>
      <c r="G19" s="18">
        <v>9</v>
      </c>
      <c r="H19" s="18" t="s">
        <v>78</v>
      </c>
      <c r="I19" s="18">
        <v>20</v>
      </c>
      <c r="J19" s="18" t="s">
        <v>78</v>
      </c>
      <c r="K19" s="18" t="s">
        <v>78</v>
      </c>
      <c r="L19" s="18">
        <v>8</v>
      </c>
      <c r="M19" s="18">
        <v>14</v>
      </c>
      <c r="N19" s="18"/>
      <c r="O19" s="18">
        <v>16</v>
      </c>
      <c r="P19" s="18"/>
      <c r="Q19" s="18">
        <v>21</v>
      </c>
      <c r="R19" s="18"/>
      <c r="S19" s="18"/>
      <c r="T19" s="18"/>
      <c r="U19" s="18"/>
      <c r="V19" s="18"/>
      <c r="W19" s="18"/>
      <c r="X19" s="18"/>
      <c r="Y19" s="18"/>
      <c r="Z19" s="2"/>
      <c r="AA19" s="2"/>
      <c r="AB19" s="2"/>
      <c r="AC19" s="2"/>
    </row>
    <row r="20" spans="1:29" ht="12.75">
      <c r="A20" s="28">
        <v>13</v>
      </c>
      <c r="B20" s="18"/>
      <c r="C20" s="18">
        <v>14</v>
      </c>
      <c r="D20" s="18"/>
      <c r="E20" s="18">
        <v>13</v>
      </c>
      <c r="F20" s="18">
        <v>9</v>
      </c>
      <c r="G20" s="18">
        <v>12</v>
      </c>
      <c r="H20" s="18" t="s">
        <v>71</v>
      </c>
      <c r="I20" s="18">
        <v>21</v>
      </c>
      <c r="J20" s="18" t="s">
        <v>78</v>
      </c>
      <c r="K20" s="18" t="s">
        <v>78</v>
      </c>
      <c r="L20" s="18" t="s">
        <v>71</v>
      </c>
      <c r="M20" s="18">
        <v>10</v>
      </c>
      <c r="N20" s="18"/>
      <c r="O20" s="18">
        <v>19</v>
      </c>
      <c r="P20" s="18"/>
      <c r="Q20" s="18">
        <v>20</v>
      </c>
      <c r="R20" s="18"/>
      <c r="S20" s="18"/>
      <c r="T20" s="18"/>
      <c r="U20" s="18"/>
      <c r="V20" s="18"/>
      <c r="W20" s="18"/>
      <c r="X20" s="18"/>
      <c r="Y20" s="18"/>
      <c r="Z20" s="2"/>
      <c r="AA20" s="2"/>
      <c r="AB20" s="2"/>
      <c r="AC20" s="2"/>
    </row>
    <row r="21" spans="1:29" ht="12.75">
      <c r="A21" s="28">
        <v>14</v>
      </c>
      <c r="B21" s="18"/>
      <c r="C21" s="18">
        <v>20</v>
      </c>
      <c r="D21" s="18" t="s">
        <v>71</v>
      </c>
      <c r="E21" s="18">
        <v>25</v>
      </c>
      <c r="F21" s="18" t="s">
        <v>71</v>
      </c>
      <c r="G21" s="18">
        <v>16</v>
      </c>
      <c r="H21" s="18" t="s">
        <v>71</v>
      </c>
      <c r="I21" s="18">
        <v>26</v>
      </c>
      <c r="J21" s="18" t="s">
        <v>78</v>
      </c>
      <c r="K21" s="18" t="s">
        <v>78</v>
      </c>
      <c r="L21" s="18">
        <v>10</v>
      </c>
      <c r="M21" s="18">
        <v>9</v>
      </c>
      <c r="N21" s="18"/>
      <c r="O21" s="18">
        <v>17</v>
      </c>
      <c r="P21" s="18"/>
      <c r="Q21" s="18">
        <v>24</v>
      </c>
      <c r="R21" s="18"/>
      <c r="S21" s="18"/>
      <c r="T21" s="18"/>
      <c r="U21" s="18"/>
      <c r="V21" s="18"/>
      <c r="W21" s="18"/>
      <c r="X21" s="18"/>
      <c r="Y21" s="18"/>
      <c r="Z21" s="2"/>
      <c r="AA21" s="2"/>
      <c r="AB21" s="2"/>
      <c r="AC21" s="2"/>
    </row>
    <row r="22" spans="1:29" ht="12.75">
      <c r="A22" s="28">
        <v>15</v>
      </c>
      <c r="B22" s="18"/>
      <c r="C22" s="18">
        <v>13</v>
      </c>
      <c r="D22" s="18"/>
      <c r="E22" s="18">
        <v>15</v>
      </c>
      <c r="F22" s="18">
        <v>11</v>
      </c>
      <c r="G22" s="18">
        <v>12</v>
      </c>
      <c r="H22" s="18" t="s">
        <v>78</v>
      </c>
      <c r="I22" s="18">
        <v>18</v>
      </c>
      <c r="J22" s="18" t="s">
        <v>78</v>
      </c>
      <c r="K22" s="18" t="s">
        <v>78</v>
      </c>
      <c r="L22" s="18" t="s">
        <v>78</v>
      </c>
      <c r="M22" s="18">
        <v>15</v>
      </c>
      <c r="N22" s="18"/>
      <c r="O22" s="18">
        <v>19</v>
      </c>
      <c r="P22" s="18"/>
      <c r="Q22" s="18">
        <v>17</v>
      </c>
      <c r="R22" s="18"/>
      <c r="S22" s="18"/>
      <c r="T22" s="18"/>
      <c r="U22" s="18"/>
      <c r="V22" s="18"/>
      <c r="W22" s="18"/>
      <c r="X22" s="18"/>
      <c r="Y22" s="18"/>
      <c r="Z22" s="2"/>
      <c r="AA22" s="2"/>
      <c r="AB22" s="2"/>
      <c r="AC22" s="2"/>
    </row>
    <row r="23" spans="1:29" ht="12.75">
      <c r="A23" s="28">
        <v>16</v>
      </c>
      <c r="B23" s="18"/>
      <c r="C23" s="18">
        <v>20</v>
      </c>
      <c r="D23" s="18"/>
      <c r="E23" s="18">
        <v>20</v>
      </c>
      <c r="F23" s="18" t="s">
        <v>78</v>
      </c>
      <c r="G23" s="18">
        <v>5</v>
      </c>
      <c r="H23" s="18">
        <v>12</v>
      </c>
      <c r="I23" s="18">
        <v>21</v>
      </c>
      <c r="J23" s="18" t="s">
        <v>78</v>
      </c>
      <c r="K23" s="18" t="s">
        <v>78</v>
      </c>
      <c r="L23" s="18" t="s">
        <v>78</v>
      </c>
      <c r="M23" s="18">
        <v>9</v>
      </c>
      <c r="N23" s="18">
        <v>25</v>
      </c>
      <c r="O23" s="18">
        <v>17</v>
      </c>
      <c r="P23" s="18"/>
      <c r="Q23" s="18">
        <v>28</v>
      </c>
      <c r="R23" s="18"/>
      <c r="S23" s="18"/>
      <c r="T23" s="18"/>
      <c r="U23" s="18"/>
      <c r="V23" s="18"/>
      <c r="W23" s="18"/>
      <c r="X23" s="18"/>
      <c r="Y23" s="18"/>
      <c r="Z23" s="2"/>
      <c r="AA23" s="2"/>
      <c r="AB23" s="2"/>
      <c r="AC23" s="2"/>
    </row>
    <row r="24" spans="1:29" ht="12.75">
      <c r="A24" s="28">
        <v>17</v>
      </c>
      <c r="B24" s="18"/>
      <c r="C24" s="18">
        <v>14</v>
      </c>
      <c r="D24" s="18"/>
      <c r="E24" s="18">
        <v>20</v>
      </c>
      <c r="F24" s="18" t="s">
        <v>71</v>
      </c>
      <c r="G24" s="18">
        <v>16</v>
      </c>
      <c r="H24" s="18">
        <v>25</v>
      </c>
      <c r="I24" s="18">
        <v>15</v>
      </c>
      <c r="J24" s="18" t="s">
        <v>78</v>
      </c>
      <c r="K24" s="18" t="s">
        <v>78</v>
      </c>
      <c r="L24" s="18">
        <v>18</v>
      </c>
      <c r="M24" s="18">
        <v>14</v>
      </c>
      <c r="N24" s="18"/>
      <c r="O24" s="18">
        <v>17</v>
      </c>
      <c r="P24" s="18">
        <v>12</v>
      </c>
      <c r="Q24" s="18">
        <v>21</v>
      </c>
      <c r="R24" s="18"/>
      <c r="S24" s="18"/>
      <c r="T24" s="18"/>
      <c r="U24" s="18"/>
      <c r="V24" s="18"/>
      <c r="W24" s="18"/>
      <c r="X24" s="18"/>
      <c r="Y24" s="18"/>
      <c r="Z24" s="2"/>
      <c r="AA24" s="2"/>
      <c r="AB24" s="2"/>
      <c r="AC24" s="2"/>
    </row>
    <row r="25" spans="1:29" ht="12.75">
      <c r="A25" s="28">
        <v>18</v>
      </c>
      <c r="B25" s="18"/>
      <c r="C25" s="18">
        <v>14</v>
      </c>
      <c r="D25" s="18"/>
      <c r="E25" s="18">
        <v>17</v>
      </c>
      <c r="F25" s="18" t="s">
        <v>71</v>
      </c>
      <c r="G25" s="18">
        <v>8</v>
      </c>
      <c r="H25" s="18">
        <v>7</v>
      </c>
      <c r="I25" s="18">
        <v>13</v>
      </c>
      <c r="J25" s="18" t="s">
        <v>78</v>
      </c>
      <c r="K25" s="18" t="s">
        <v>78</v>
      </c>
      <c r="L25" s="18">
        <v>21</v>
      </c>
      <c r="M25" s="18">
        <v>23</v>
      </c>
      <c r="N25" s="18"/>
      <c r="O25" s="18">
        <v>23</v>
      </c>
      <c r="P25" s="18"/>
      <c r="Q25" s="18">
        <v>23</v>
      </c>
      <c r="R25" s="18"/>
      <c r="S25" s="18"/>
      <c r="T25" s="18"/>
      <c r="U25" s="18"/>
      <c r="V25" s="18"/>
      <c r="W25" s="18"/>
      <c r="X25" s="18"/>
      <c r="Y25" s="18"/>
      <c r="Z25" s="2"/>
      <c r="AA25" s="2"/>
      <c r="AB25" s="2"/>
      <c r="AC25" s="2"/>
    </row>
    <row r="26" spans="1:29" ht="12.75">
      <c r="A26" s="28">
        <v>19</v>
      </c>
      <c r="B26" s="18">
        <v>9</v>
      </c>
      <c r="C26" s="18">
        <v>19</v>
      </c>
      <c r="D26" s="18"/>
      <c r="E26" s="18">
        <v>13</v>
      </c>
      <c r="F26" s="18" t="s">
        <v>71</v>
      </c>
      <c r="G26" s="18">
        <v>10</v>
      </c>
      <c r="H26" s="18" t="s">
        <v>78</v>
      </c>
      <c r="I26" s="18">
        <v>18</v>
      </c>
      <c r="J26" s="18" t="s">
        <v>78</v>
      </c>
      <c r="K26" s="18" t="s">
        <v>78</v>
      </c>
      <c r="L26" s="18" t="s">
        <v>78</v>
      </c>
      <c r="M26" s="18">
        <v>20</v>
      </c>
      <c r="N26" s="18"/>
      <c r="O26" s="18">
        <v>28</v>
      </c>
      <c r="P26" s="18"/>
      <c r="Q26" s="18">
        <v>26</v>
      </c>
      <c r="R26" s="18"/>
      <c r="S26" s="18"/>
      <c r="T26" s="18"/>
      <c r="U26" s="18"/>
      <c r="V26" s="18"/>
      <c r="W26" s="18"/>
      <c r="X26" s="18"/>
      <c r="Y26" s="18"/>
      <c r="Z26" s="2"/>
      <c r="AA26" s="2"/>
      <c r="AB26" s="2"/>
      <c r="AC26" s="2"/>
    </row>
    <row r="27" spans="1:29" ht="12.75">
      <c r="A27" s="28">
        <v>20</v>
      </c>
      <c r="B27" s="18">
        <v>7</v>
      </c>
      <c r="C27" s="18">
        <v>24</v>
      </c>
      <c r="D27" s="18" t="s">
        <v>71</v>
      </c>
      <c r="E27" s="18">
        <v>21</v>
      </c>
      <c r="F27" s="18" t="s">
        <v>71</v>
      </c>
      <c r="G27" s="18">
        <v>16</v>
      </c>
      <c r="H27" s="18" t="s">
        <v>78</v>
      </c>
      <c r="I27" s="18">
        <v>10</v>
      </c>
      <c r="J27" s="18" t="s">
        <v>78</v>
      </c>
      <c r="K27" s="18" t="s">
        <v>78</v>
      </c>
      <c r="L27" s="18" t="s">
        <v>71</v>
      </c>
      <c r="M27" s="18">
        <v>12</v>
      </c>
      <c r="N27" s="18"/>
      <c r="O27" s="18">
        <v>17</v>
      </c>
      <c r="P27" s="18"/>
      <c r="Q27" s="18">
        <v>28</v>
      </c>
      <c r="R27" s="18"/>
      <c r="S27" s="18"/>
      <c r="T27" s="18"/>
      <c r="U27" s="18"/>
      <c r="V27" s="18"/>
      <c r="W27" s="18"/>
      <c r="X27" s="18"/>
      <c r="Y27" s="18"/>
      <c r="Z27" s="2"/>
      <c r="AA27" s="2"/>
      <c r="AB27" s="2"/>
      <c r="AC27" s="2"/>
    </row>
    <row r="28" spans="1:29" ht="12.75">
      <c r="A28" s="28">
        <v>21</v>
      </c>
      <c r="B28" s="18">
        <v>8</v>
      </c>
      <c r="C28" s="18">
        <v>22</v>
      </c>
      <c r="D28" s="18" t="s">
        <v>71</v>
      </c>
      <c r="E28" s="18">
        <v>12</v>
      </c>
      <c r="F28" s="18">
        <v>15</v>
      </c>
      <c r="G28" s="18">
        <v>21</v>
      </c>
      <c r="H28" s="18" t="s">
        <v>78</v>
      </c>
      <c r="I28" s="18">
        <v>14</v>
      </c>
      <c r="J28" s="18" t="s">
        <v>78</v>
      </c>
      <c r="K28" s="18" t="s">
        <v>78</v>
      </c>
      <c r="L28" s="18">
        <v>8</v>
      </c>
      <c r="M28" s="18">
        <v>23</v>
      </c>
      <c r="N28" s="18"/>
      <c r="O28" s="18">
        <v>20</v>
      </c>
      <c r="P28" s="18"/>
      <c r="Q28" s="18">
        <v>26</v>
      </c>
      <c r="R28" s="18"/>
      <c r="S28" s="18"/>
      <c r="T28" s="18"/>
      <c r="U28" s="18"/>
      <c r="V28" s="18"/>
      <c r="W28" s="18"/>
      <c r="X28" s="18"/>
      <c r="Y28" s="18"/>
      <c r="Z28" s="2"/>
      <c r="AA28" s="2"/>
      <c r="AB28" s="2"/>
      <c r="AC28" s="2"/>
    </row>
    <row r="29" spans="1:29" ht="12.75">
      <c r="A29" s="28">
        <v>22</v>
      </c>
      <c r="B29" s="18">
        <v>9</v>
      </c>
      <c r="C29" s="18">
        <v>19</v>
      </c>
      <c r="D29" s="18">
        <v>10</v>
      </c>
      <c r="E29" s="18">
        <v>8</v>
      </c>
      <c r="F29" s="18">
        <v>9</v>
      </c>
      <c r="G29" s="18">
        <v>15</v>
      </c>
      <c r="H29" s="18">
        <v>10</v>
      </c>
      <c r="I29" s="18">
        <v>12</v>
      </c>
      <c r="J29" s="18" t="s">
        <v>78</v>
      </c>
      <c r="K29" s="18" t="s">
        <v>78</v>
      </c>
      <c r="L29" s="18">
        <v>13</v>
      </c>
      <c r="M29" s="18">
        <v>9</v>
      </c>
      <c r="N29" s="18"/>
      <c r="O29" s="18">
        <v>25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"/>
      <c r="AA29" s="2"/>
      <c r="AB29" s="2"/>
      <c r="AC29" s="2"/>
    </row>
    <row r="30" spans="1:29" ht="12.75">
      <c r="A30" s="28">
        <v>23</v>
      </c>
      <c r="B30" s="18"/>
      <c r="C30" s="18">
        <v>21</v>
      </c>
      <c r="D30" s="18" t="s">
        <v>71</v>
      </c>
      <c r="E30" s="18" t="s">
        <v>71</v>
      </c>
      <c r="F30" s="18">
        <v>7</v>
      </c>
      <c r="G30" s="18">
        <v>20</v>
      </c>
      <c r="H30" s="18">
        <v>11</v>
      </c>
      <c r="I30" s="18" t="s">
        <v>78</v>
      </c>
      <c r="J30" s="18" t="s">
        <v>78</v>
      </c>
      <c r="K30" s="18" t="s">
        <v>78</v>
      </c>
      <c r="L30" s="18"/>
      <c r="M30" s="18">
        <v>17</v>
      </c>
      <c r="N30" s="18"/>
      <c r="O30" s="18">
        <v>18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"/>
      <c r="AA30" s="2"/>
      <c r="AB30" s="2"/>
      <c r="AC30" s="2"/>
    </row>
    <row r="31" spans="1:29" ht="12.75">
      <c r="A31" s="28">
        <v>24</v>
      </c>
      <c r="B31" s="18">
        <v>9</v>
      </c>
      <c r="C31" s="18">
        <v>24</v>
      </c>
      <c r="D31" s="18">
        <v>13</v>
      </c>
      <c r="E31" s="18">
        <v>11</v>
      </c>
      <c r="F31" s="18" t="s">
        <v>71</v>
      </c>
      <c r="G31" s="18">
        <v>13</v>
      </c>
      <c r="H31" s="18" t="s">
        <v>78</v>
      </c>
      <c r="I31" s="18">
        <v>16</v>
      </c>
      <c r="J31" s="18" t="s">
        <v>78</v>
      </c>
      <c r="K31" s="18" t="s">
        <v>78</v>
      </c>
      <c r="L31" s="18">
        <v>17</v>
      </c>
      <c r="M31" s="18">
        <v>14</v>
      </c>
      <c r="N31" s="18">
        <v>13</v>
      </c>
      <c r="O31" s="18">
        <v>26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"/>
      <c r="AA31" s="2"/>
      <c r="AB31" s="2"/>
      <c r="AC31" s="2"/>
    </row>
    <row r="32" spans="1:29" ht="12.75">
      <c r="A32" s="28">
        <v>25</v>
      </c>
      <c r="B32" s="18"/>
      <c r="C32" s="18">
        <v>17</v>
      </c>
      <c r="D32" s="18" t="s">
        <v>71</v>
      </c>
      <c r="E32" s="18" t="s">
        <v>71</v>
      </c>
      <c r="F32" s="18" t="s">
        <v>78</v>
      </c>
      <c r="G32" s="18">
        <v>9</v>
      </c>
      <c r="H32" s="18" t="s">
        <v>78</v>
      </c>
      <c r="I32" s="18" t="s">
        <v>78</v>
      </c>
      <c r="J32" s="18" t="s">
        <v>78</v>
      </c>
      <c r="K32" s="18" t="s">
        <v>78</v>
      </c>
      <c r="L32" s="18">
        <v>25</v>
      </c>
      <c r="M32" s="18">
        <v>13</v>
      </c>
      <c r="N32" s="18">
        <v>6</v>
      </c>
      <c r="O32" s="18">
        <v>27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"/>
      <c r="AA32" s="2"/>
      <c r="AB32" s="2"/>
      <c r="AC32" s="2"/>
    </row>
    <row r="33" spans="1:29" ht="12.75">
      <c r="A33" s="28">
        <v>26</v>
      </c>
      <c r="B33" s="18"/>
      <c r="C33" s="18">
        <v>16</v>
      </c>
      <c r="D33" s="18"/>
      <c r="E33" s="18" t="s">
        <v>71</v>
      </c>
      <c r="F33" s="18" t="s">
        <v>78</v>
      </c>
      <c r="G33" s="18">
        <v>9</v>
      </c>
      <c r="H33" s="18" t="s">
        <v>78</v>
      </c>
      <c r="I33" s="18" t="s">
        <v>78</v>
      </c>
      <c r="J33" s="18" t="s">
        <v>78</v>
      </c>
      <c r="K33" s="18">
        <v>9</v>
      </c>
      <c r="L33" s="18"/>
      <c r="M33" s="18">
        <v>15</v>
      </c>
      <c r="N33" s="18">
        <v>5</v>
      </c>
      <c r="O33" s="18">
        <v>29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"/>
      <c r="AA33" s="2"/>
      <c r="AB33" s="2"/>
      <c r="AC33" s="2"/>
    </row>
    <row r="34" spans="1:29" ht="12.75">
      <c r="A34" s="28">
        <v>27</v>
      </c>
      <c r="B34" s="18"/>
      <c r="C34" s="18">
        <v>9</v>
      </c>
      <c r="D34" s="18" t="s">
        <v>71</v>
      </c>
      <c r="E34" s="18">
        <v>12</v>
      </c>
      <c r="F34" s="18" t="s">
        <v>78</v>
      </c>
      <c r="G34" s="18">
        <v>11</v>
      </c>
      <c r="H34" s="18" t="s">
        <v>78</v>
      </c>
      <c r="I34" s="18" t="s">
        <v>78</v>
      </c>
      <c r="J34" s="18" t="s">
        <v>78</v>
      </c>
      <c r="K34" s="18" t="s">
        <v>78</v>
      </c>
      <c r="L34" s="18">
        <v>25</v>
      </c>
      <c r="M34" s="18">
        <v>26</v>
      </c>
      <c r="N34" s="18"/>
      <c r="O34" s="18">
        <v>23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"/>
      <c r="AA34" s="2"/>
      <c r="AB34" s="2"/>
      <c r="AC34" s="2"/>
    </row>
    <row r="35" spans="1:29" ht="12.75">
      <c r="A35" s="28">
        <v>28</v>
      </c>
      <c r="B35" s="18"/>
      <c r="C35" s="18">
        <v>14</v>
      </c>
      <c r="D35" s="18">
        <v>7</v>
      </c>
      <c r="E35" s="18">
        <v>19</v>
      </c>
      <c r="F35" s="18" t="s">
        <v>78</v>
      </c>
      <c r="G35" s="18">
        <v>7</v>
      </c>
      <c r="H35" s="18" t="s">
        <v>78</v>
      </c>
      <c r="I35" s="18" t="s">
        <v>78</v>
      </c>
      <c r="J35" s="18" t="s">
        <v>78</v>
      </c>
      <c r="K35" s="18">
        <v>17</v>
      </c>
      <c r="L35" s="18"/>
      <c r="M35" s="18">
        <v>26</v>
      </c>
      <c r="N35" s="18">
        <v>11</v>
      </c>
      <c r="O35" s="18">
        <v>15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"/>
      <c r="AA35" s="2"/>
      <c r="AB35" s="2"/>
      <c r="AC35" s="2"/>
    </row>
    <row r="36" spans="1:29" ht="12.75">
      <c r="A36" s="28">
        <v>29</v>
      </c>
      <c r="B36" s="18">
        <v>9</v>
      </c>
      <c r="C36" s="18">
        <v>19</v>
      </c>
      <c r="D36" s="18" t="s">
        <v>88</v>
      </c>
      <c r="E36" s="18" t="s">
        <v>88</v>
      </c>
      <c r="F36" s="18">
        <v>11</v>
      </c>
      <c r="G36" s="18">
        <v>6</v>
      </c>
      <c r="H36" s="18" t="s">
        <v>78</v>
      </c>
      <c r="I36" s="18" t="s">
        <v>78</v>
      </c>
      <c r="J36" s="18">
        <v>12</v>
      </c>
      <c r="K36" s="18">
        <v>7</v>
      </c>
      <c r="L36" s="18">
        <v>26</v>
      </c>
      <c r="M36" s="18">
        <v>21</v>
      </c>
      <c r="N36" s="18"/>
      <c r="O36" s="18">
        <v>27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2"/>
      <c r="AA36" s="2"/>
      <c r="AB36" s="2"/>
      <c r="AC36" s="2"/>
    </row>
    <row r="37" spans="1:29" ht="12.75">
      <c r="A37" s="28">
        <v>30</v>
      </c>
      <c r="B37" s="18"/>
      <c r="C37" s="18">
        <v>16</v>
      </c>
      <c r="D37" s="18" t="s">
        <v>88</v>
      </c>
      <c r="E37" s="18" t="s">
        <v>88</v>
      </c>
      <c r="F37" s="18" t="s">
        <v>71</v>
      </c>
      <c r="G37" s="18">
        <v>12</v>
      </c>
      <c r="H37" s="18" t="s">
        <v>78</v>
      </c>
      <c r="I37" s="18" t="s">
        <v>78</v>
      </c>
      <c r="J37" s="18">
        <v>13</v>
      </c>
      <c r="K37" s="18">
        <v>6</v>
      </c>
      <c r="L37" s="18"/>
      <c r="M37" s="18">
        <v>22</v>
      </c>
      <c r="N37" s="18"/>
      <c r="O37" s="18">
        <v>20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"/>
      <c r="AA37" s="2"/>
      <c r="AB37" s="2"/>
      <c r="AC37" s="2"/>
    </row>
    <row r="38" spans="1:29" ht="12.75">
      <c r="A38" s="28">
        <v>31</v>
      </c>
      <c r="B38" s="18"/>
      <c r="C38" s="18">
        <v>13</v>
      </c>
      <c r="D38" s="18" t="s">
        <v>88</v>
      </c>
      <c r="E38" s="18" t="s">
        <v>88</v>
      </c>
      <c r="F38" s="18" t="s">
        <v>71</v>
      </c>
      <c r="G38" s="18">
        <v>5</v>
      </c>
      <c r="H38" s="18"/>
      <c r="I38" s="18"/>
      <c r="J38" s="18" t="s">
        <v>78</v>
      </c>
      <c r="K38" s="18">
        <v>5</v>
      </c>
      <c r="L38" s="18"/>
      <c r="M38" s="18"/>
      <c r="N38" s="18"/>
      <c r="O38" s="18">
        <v>26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7" ht="12.75">
      <c r="A40" s="13" t="s">
        <v>16</v>
      </c>
      <c r="B40" s="1">
        <f aca="true" t="shared" si="3" ref="B40:Y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1">
        <f t="shared" si="3"/>
        <v>0</v>
      </c>
      <c r="O40" s="1">
        <f t="shared" si="3"/>
        <v>0</v>
      </c>
      <c r="P40" s="1">
        <f t="shared" si="3"/>
        <v>0</v>
      </c>
      <c r="Q40" s="1">
        <f t="shared" si="3"/>
        <v>0</v>
      </c>
      <c r="R40" s="1">
        <f t="shared" si="3"/>
        <v>0</v>
      </c>
      <c r="S40" s="1">
        <f t="shared" si="3"/>
        <v>0</v>
      </c>
      <c r="T40" s="1">
        <f t="shared" si="3"/>
        <v>0</v>
      </c>
      <c r="U40" s="1">
        <f t="shared" si="3"/>
        <v>0</v>
      </c>
      <c r="V40" s="1">
        <f t="shared" si="3"/>
        <v>0</v>
      </c>
      <c r="W40" s="1">
        <f t="shared" si="3"/>
        <v>0</v>
      </c>
      <c r="X40" s="1">
        <f t="shared" si="3"/>
        <v>0</v>
      </c>
      <c r="Y40" s="1">
        <f t="shared" si="3"/>
        <v>0</v>
      </c>
      <c r="Z40" s="2"/>
      <c r="AA40" s="2"/>
    </row>
    <row r="41" spans="1:27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6</v>
      </c>
      <c r="C41" s="12">
        <f aca="true" t="shared" si="4" ref="C41:Y41">COUNTA(C8:C38)-COUNTIF(C8:C38,"x")-COUNTIF(C8:C38,"DF")-COUNTIF(C8:C38,"AE")-COUNTIF(C8:C38,"AQ")-COUNTIF(C8:C38,"FF")-COUNTIF(C8:C38,"PP")-COUNTIF(C8:C38,"PO")-COUNTIF(C8:C38,"O")</f>
        <v>31</v>
      </c>
      <c r="D41" s="12">
        <f t="shared" si="4"/>
        <v>15</v>
      </c>
      <c r="E41" s="12">
        <f t="shared" si="4"/>
        <v>28</v>
      </c>
      <c r="F41" s="12">
        <f t="shared" si="4"/>
        <v>22</v>
      </c>
      <c r="G41" s="12">
        <f t="shared" si="4"/>
        <v>31</v>
      </c>
      <c r="H41" s="12">
        <f t="shared" si="4"/>
        <v>11</v>
      </c>
      <c r="I41" s="12">
        <f t="shared" si="4"/>
        <v>22</v>
      </c>
      <c r="J41" s="12">
        <f t="shared" si="4"/>
        <v>2</v>
      </c>
      <c r="K41" s="12">
        <f t="shared" si="4"/>
        <v>5</v>
      </c>
      <c r="L41" s="12">
        <f t="shared" si="4"/>
        <v>20</v>
      </c>
      <c r="M41" s="12">
        <f t="shared" si="4"/>
        <v>30</v>
      </c>
      <c r="N41" s="12">
        <f t="shared" si="4"/>
        <v>12</v>
      </c>
      <c r="O41" s="12">
        <f t="shared" si="4"/>
        <v>31</v>
      </c>
      <c r="P41" s="12">
        <f t="shared" si="4"/>
        <v>4</v>
      </c>
      <c r="Q41" s="12">
        <f t="shared" si="4"/>
        <v>21</v>
      </c>
      <c r="R41" s="12">
        <f t="shared" si="4"/>
        <v>0</v>
      </c>
      <c r="S41" s="12">
        <f t="shared" si="4"/>
        <v>0</v>
      </c>
      <c r="T41" s="12">
        <f t="shared" si="4"/>
        <v>0</v>
      </c>
      <c r="U41" s="12">
        <f t="shared" si="4"/>
        <v>0</v>
      </c>
      <c r="V41" s="12">
        <f t="shared" si="4"/>
        <v>0</v>
      </c>
      <c r="W41" s="12">
        <f t="shared" si="4"/>
        <v>0</v>
      </c>
      <c r="X41" s="12">
        <f t="shared" si="4"/>
        <v>0</v>
      </c>
      <c r="Y41" s="12">
        <f t="shared" si="4"/>
        <v>0</v>
      </c>
      <c r="Z41" s="2"/>
      <c r="AA41" s="21">
        <f>SUM(B41:Y41)</f>
        <v>291</v>
      </c>
    </row>
    <row r="43" ht="12.75">
      <c r="A43" s="71" t="s">
        <v>113</v>
      </c>
    </row>
    <row r="44" ht="12.75">
      <c r="A44" s="71" t="s">
        <v>114</v>
      </c>
    </row>
    <row r="45" ht="12.75">
      <c r="A45" s="71" t="s">
        <v>115</v>
      </c>
    </row>
    <row r="46" ht="12.75">
      <c r="A46" s="71" t="s">
        <v>116</v>
      </c>
    </row>
    <row r="47" ht="12.75">
      <c r="A47" s="71" t="s">
        <v>117</v>
      </c>
    </row>
    <row r="48" ht="12.75">
      <c r="A48" s="71" t="s">
        <v>118</v>
      </c>
    </row>
    <row r="49" ht="12.75">
      <c r="A49" s="71" t="s">
        <v>119</v>
      </c>
    </row>
  </sheetData>
  <sheetProtection password="CC53" sheet="1"/>
  <conditionalFormatting sqref="AE3 B6:Y6">
    <cfRule type="cellIs" priority="1" dxfId="15" operator="equal" stopIfTrue="1">
      <formula>0</formula>
    </cfRule>
  </conditionalFormatting>
  <conditionalFormatting sqref="AE4">
    <cfRule type="cellIs" priority="2" dxfId="18" operator="between" stopIfTrue="1">
      <formula>29</formula>
      <formula>200</formula>
    </cfRule>
    <cfRule type="cellIs" priority="3" dxfId="0" operator="between" stopIfTrue="1">
      <formula>20</formula>
      <formula>29</formula>
    </cfRule>
  </conditionalFormatting>
  <conditionalFormatting sqref="B40:Y40">
    <cfRule type="cellIs" priority="4" dxfId="1" operator="equal" stopIfTrue="1">
      <formula>0</formula>
    </cfRule>
    <cfRule type="cellIs" priority="5" dxfId="0" operator="greaterThan" stopIfTrue="1">
      <formula>0</formula>
    </cfRule>
  </conditionalFormatting>
  <conditionalFormatting sqref="AB4 AA4:AA5 AC5">
    <cfRule type="cellIs" priority="6" dxfId="0" operator="greaterThan" stopIfTrue="1">
      <formula>0</formula>
    </cfRule>
  </conditionalFormatting>
  <conditionalFormatting sqref="AC7">
    <cfRule type="cellIs" priority="7" dxfId="0" operator="greaterThan" stopIfTrue="1">
      <formula>29</formula>
    </cfRule>
  </conditionalFormatting>
  <conditionalFormatting sqref="AD5">
    <cfRule type="cellIs" priority="8" dxfId="0" operator="greaterThan" stopIfTrue="1">
      <formula>42</formula>
    </cfRule>
    <cfRule type="cellIs" priority="9" dxfId="1" operator="equal" stopIfTrue="1">
      <formula>0</formula>
    </cfRule>
  </conditionalFormatting>
  <conditionalFormatting sqref="AD4">
    <cfRule type="cellIs" priority="10" dxfId="3" operator="greaterThan" stopIfTrue="1">
      <formula>42</formula>
    </cfRule>
  </conditionalFormatting>
  <conditionalFormatting sqref="AB3">
    <cfRule type="expression" priority="11" dxfId="0" stopIfTrue="1">
      <formula>$AB$4&gt;0</formula>
    </cfRule>
  </conditionalFormatting>
  <conditionalFormatting sqref="AA3">
    <cfRule type="expression" priority="12" dxfId="0" stopIfTrue="1">
      <formula>$AA$4&gt;0</formula>
    </cfRule>
  </conditionalFormatting>
  <conditionalFormatting sqref="AC4">
    <cfRule type="expression" priority="13" dxfId="0" stopIfTrue="1">
      <formula>$AC$5&gt;0</formula>
    </cfRule>
  </conditionalFormatting>
  <conditionalFormatting sqref="B8:Y38 B5:Y5">
    <cfRule type="cellIs" priority="14" dxfId="0" operator="between" stopIfTrue="1">
      <formula>42</formula>
      <formula>1000</formula>
    </cfRule>
  </conditionalFormatting>
  <conditionalFormatting sqref="B4:Y4">
    <cfRule type="cellIs" priority="15" dxfId="0" operator="between" stopIfTrue="1">
      <formula>20</formula>
      <formula>29</formula>
    </cfRule>
    <cfRule type="cellIs" priority="16" dxfId="6" operator="between" stopIfTrue="1">
      <formula>29</formula>
      <formula>200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" sqref="I8:I12"/>
    </sheetView>
  </sheetViews>
  <sheetFormatPr defaultColWidth="9.140625" defaultRowHeight="12.75"/>
  <cols>
    <col min="1" max="1" width="20.7109375" style="34" customWidth="1"/>
    <col min="2" max="13" width="7.7109375" style="34" customWidth="1"/>
    <col min="14" max="14" width="3.7109375" style="34" customWidth="1"/>
    <col min="15" max="15" width="8.7109375" style="34" bestFit="1" customWidth="1"/>
    <col min="16" max="17" width="9.28125" style="34" bestFit="1" customWidth="1"/>
    <col min="18" max="18" width="24.28125" style="34" bestFit="1" customWidth="1"/>
    <col min="19" max="19" width="18.00390625" style="34" bestFit="1" customWidth="1"/>
    <col min="20" max="16384" width="9.140625" style="34" customWidth="1"/>
  </cols>
  <sheetData>
    <row r="1" spans="1:17" ht="15.75" customHeight="1">
      <c r="A1" s="43" t="s">
        <v>164</v>
      </c>
      <c r="B1" s="44"/>
      <c r="C1" s="4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9" ht="14.25" customHeight="1">
      <c r="A3" s="31" t="s">
        <v>0</v>
      </c>
      <c r="B3" s="99" t="s">
        <v>4</v>
      </c>
      <c r="C3" s="99" t="s">
        <v>5</v>
      </c>
      <c r="D3" s="99" t="s">
        <v>6</v>
      </c>
      <c r="E3" s="99" t="s">
        <v>7</v>
      </c>
      <c r="F3" s="99" t="s">
        <v>8</v>
      </c>
      <c r="G3" s="99" t="s">
        <v>9</v>
      </c>
      <c r="H3" s="99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99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8.615384615384615</v>
      </c>
      <c r="C4" s="5">
        <f t="shared" si="0"/>
        <v>9.428571428571429</v>
      </c>
      <c r="D4" s="5">
        <f t="shared" si="0"/>
        <v>9.666666666666666</v>
      </c>
      <c r="E4" s="5">
        <f t="shared" si="0"/>
        <v>23.6</v>
      </c>
      <c r="F4" s="5">
        <f t="shared" si="0"/>
        <v>20.666666666666668</v>
      </c>
      <c r="G4" s="5">
        <f t="shared" si="0"/>
        <v>20.91304347826087</v>
      </c>
      <c r="H4" s="5">
        <f t="shared" si="0"/>
        <v>18</v>
      </c>
      <c r="I4" s="5">
        <f t="shared" si="0"/>
        <v>10.75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3</v>
      </c>
      <c r="P4" s="31">
        <f>COUNTIF(B4:M4,"&gt;29")</f>
        <v>0</v>
      </c>
      <c r="Q4" s="31" t="s">
        <v>83</v>
      </c>
      <c r="R4" s="26">
        <f>IF(ISERROR(AVERAGE(B8:M38)),"",AVERAGE(B8:M38))</f>
        <v>15.492063492063492</v>
      </c>
      <c r="S4" s="5">
        <f>IF(ISERROR(AVERAGE(B4:M4)),"",AVERAGE(B4:M4))</f>
        <v>15.205041606943782</v>
      </c>
    </row>
    <row r="5" spans="1:18" ht="14.25" customHeight="1">
      <c r="A5" s="16" t="s">
        <v>2</v>
      </c>
      <c r="B5" s="5">
        <f aca="true" t="shared" si="1" ref="B5:M5">MAX(B8:B38)</f>
        <v>15</v>
      </c>
      <c r="C5" s="5">
        <f t="shared" si="1"/>
        <v>12</v>
      </c>
      <c r="D5" s="5">
        <f t="shared" si="1"/>
        <v>15</v>
      </c>
      <c r="E5" s="5">
        <f t="shared" si="1"/>
        <v>27</v>
      </c>
      <c r="F5" s="5">
        <f t="shared" si="1"/>
        <v>28</v>
      </c>
      <c r="G5" s="5">
        <f t="shared" si="1"/>
        <v>29</v>
      </c>
      <c r="H5" s="5">
        <f t="shared" si="1"/>
        <v>21</v>
      </c>
      <c r="I5" s="5">
        <f t="shared" si="1"/>
        <v>14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</row>
    <row r="6" spans="1:18" ht="14.25" customHeight="1">
      <c r="A6" s="17" t="s">
        <v>3</v>
      </c>
      <c r="B6" s="6">
        <f aca="true" t="shared" si="2" ref="B6:M6">MIN(B8:B38)</f>
        <v>5</v>
      </c>
      <c r="C6" s="6">
        <f t="shared" si="2"/>
        <v>5</v>
      </c>
      <c r="D6" s="6">
        <f t="shared" si="2"/>
        <v>8</v>
      </c>
      <c r="E6" s="6">
        <f t="shared" si="2"/>
        <v>14</v>
      </c>
      <c r="F6" s="6">
        <f t="shared" si="2"/>
        <v>7</v>
      </c>
      <c r="G6" s="6">
        <f t="shared" si="2"/>
        <v>11</v>
      </c>
      <c r="H6" s="6">
        <f t="shared" si="2"/>
        <v>15</v>
      </c>
      <c r="I6" s="6">
        <f t="shared" si="2"/>
        <v>8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</row>
    <row r="7" spans="2:18" ht="12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P7" s="35"/>
      <c r="Q7" s="57"/>
      <c r="R7" s="103">
        <f>COUNTIF(B4:M4,"&gt;0")</f>
        <v>8</v>
      </c>
    </row>
    <row r="8" spans="1:19" ht="12.75" customHeight="1">
      <c r="A8" s="31">
        <v>1</v>
      </c>
      <c r="B8" s="18" t="s">
        <v>78</v>
      </c>
      <c r="C8" s="18" t="s">
        <v>78</v>
      </c>
      <c r="D8" s="68" t="s">
        <v>78</v>
      </c>
      <c r="E8" s="68" t="s">
        <v>78</v>
      </c>
      <c r="F8" s="68" t="s">
        <v>78</v>
      </c>
      <c r="G8" s="69" t="s">
        <v>78</v>
      </c>
      <c r="H8" s="69">
        <v>15</v>
      </c>
      <c r="I8" s="103">
        <v>8</v>
      </c>
      <c r="J8" s="69"/>
      <c r="K8" s="69"/>
      <c r="L8" s="69"/>
      <c r="M8" s="67"/>
      <c r="N8" s="2"/>
      <c r="O8" s="29"/>
      <c r="P8" s="64"/>
      <c r="Q8" s="64"/>
      <c r="R8" s="39"/>
      <c r="S8" s="7"/>
    </row>
    <row r="9" spans="1:19" ht="12.75" customHeight="1">
      <c r="A9" s="31">
        <v>2</v>
      </c>
      <c r="B9" s="18">
        <v>8</v>
      </c>
      <c r="C9" s="18">
        <v>10</v>
      </c>
      <c r="D9" s="68" t="s">
        <v>78</v>
      </c>
      <c r="E9" s="68" t="s">
        <v>78</v>
      </c>
      <c r="F9" s="68" t="s">
        <v>78</v>
      </c>
      <c r="G9" s="69">
        <v>20</v>
      </c>
      <c r="H9" s="69">
        <v>21</v>
      </c>
      <c r="I9" s="103" t="s">
        <v>71</v>
      </c>
      <c r="J9" s="18"/>
      <c r="K9" s="69"/>
      <c r="L9" s="69"/>
      <c r="M9" s="67"/>
      <c r="N9" s="2"/>
      <c r="O9" s="64"/>
      <c r="P9" s="64"/>
      <c r="Q9" s="61"/>
      <c r="R9" s="7"/>
      <c r="S9" s="7"/>
    </row>
    <row r="10" spans="1:19" ht="12.75" customHeight="1">
      <c r="A10" s="31">
        <v>3</v>
      </c>
      <c r="B10" s="18">
        <v>8</v>
      </c>
      <c r="C10" s="18">
        <v>10</v>
      </c>
      <c r="D10" s="68" t="s">
        <v>78</v>
      </c>
      <c r="E10" s="18" t="s">
        <v>78</v>
      </c>
      <c r="F10" s="68" t="s">
        <v>78</v>
      </c>
      <c r="G10" s="69">
        <v>25</v>
      </c>
      <c r="H10" s="69"/>
      <c r="I10" s="103">
        <v>11</v>
      </c>
      <c r="J10" s="69"/>
      <c r="K10" s="69"/>
      <c r="L10" s="69"/>
      <c r="M10" s="67"/>
      <c r="N10" s="2"/>
      <c r="O10" s="64"/>
      <c r="P10" s="64"/>
      <c r="Q10" s="61"/>
      <c r="R10" s="7"/>
      <c r="S10" s="7"/>
    </row>
    <row r="11" spans="1:19" ht="12.75" customHeight="1">
      <c r="A11" s="31">
        <v>4</v>
      </c>
      <c r="B11" s="18" t="s">
        <v>78</v>
      </c>
      <c r="C11" s="18">
        <v>12</v>
      </c>
      <c r="D11" s="68" t="s">
        <v>78</v>
      </c>
      <c r="E11" s="68" t="s">
        <v>78</v>
      </c>
      <c r="F11" s="68" t="s">
        <v>78</v>
      </c>
      <c r="G11" s="69">
        <v>14</v>
      </c>
      <c r="H11" s="69"/>
      <c r="I11" s="103">
        <v>10</v>
      </c>
      <c r="J11" s="69"/>
      <c r="K11" s="69"/>
      <c r="L11" s="69"/>
      <c r="M11" s="67"/>
      <c r="N11" s="2"/>
      <c r="O11" s="64"/>
      <c r="P11" s="64"/>
      <c r="Q11" s="64"/>
      <c r="R11" s="39"/>
      <c r="S11" s="7"/>
    </row>
    <row r="12" spans="1:19" ht="12.75" customHeight="1">
      <c r="A12" s="31">
        <v>5</v>
      </c>
      <c r="B12" s="18" t="s">
        <v>78</v>
      </c>
      <c r="C12" s="18">
        <v>6</v>
      </c>
      <c r="D12" s="68" t="s">
        <v>78</v>
      </c>
      <c r="E12" s="68" t="s">
        <v>78</v>
      </c>
      <c r="F12" s="68" t="s">
        <v>78</v>
      </c>
      <c r="G12" s="69">
        <v>28</v>
      </c>
      <c r="H12" s="69"/>
      <c r="I12" s="103">
        <v>14</v>
      </c>
      <c r="J12" s="69"/>
      <c r="K12" s="69"/>
      <c r="L12" s="69"/>
      <c r="M12" s="67"/>
      <c r="N12" s="2"/>
      <c r="O12" s="64"/>
      <c r="P12" s="64"/>
      <c r="Q12" s="38"/>
      <c r="R12" s="39"/>
      <c r="S12" s="7"/>
    </row>
    <row r="13" spans="1:19" ht="12.75" customHeight="1">
      <c r="A13" s="31">
        <v>6</v>
      </c>
      <c r="B13" s="18" t="s">
        <v>78</v>
      </c>
      <c r="C13" s="18">
        <v>5</v>
      </c>
      <c r="D13" s="68" t="s">
        <v>78</v>
      </c>
      <c r="E13" s="68" t="s">
        <v>78</v>
      </c>
      <c r="F13" s="68" t="s">
        <v>78</v>
      </c>
      <c r="G13" s="69">
        <v>12</v>
      </c>
      <c r="H13" s="69"/>
      <c r="I13" s="103"/>
      <c r="J13" s="69"/>
      <c r="K13" s="69"/>
      <c r="L13" s="69"/>
      <c r="M13" s="67"/>
      <c r="N13" s="2"/>
      <c r="O13" s="64"/>
      <c r="P13" s="64"/>
      <c r="Q13" s="61"/>
      <c r="R13" s="39"/>
      <c r="S13" s="7"/>
    </row>
    <row r="14" spans="1:19" ht="12.75" customHeight="1">
      <c r="A14" s="31">
        <v>7</v>
      </c>
      <c r="B14" s="18">
        <v>10</v>
      </c>
      <c r="C14" s="18">
        <v>11</v>
      </c>
      <c r="D14" s="68" t="s">
        <v>78</v>
      </c>
      <c r="E14" s="68" t="s">
        <v>78</v>
      </c>
      <c r="F14" s="68" t="s">
        <v>78</v>
      </c>
      <c r="G14" s="69">
        <v>11</v>
      </c>
      <c r="H14" s="69"/>
      <c r="I14" s="103"/>
      <c r="J14" s="69"/>
      <c r="K14" s="69"/>
      <c r="L14" s="69"/>
      <c r="M14" s="67"/>
      <c r="N14" s="2"/>
      <c r="O14" s="64"/>
      <c r="P14" s="64"/>
      <c r="Q14" s="64"/>
      <c r="R14" s="39"/>
      <c r="S14" s="7"/>
    </row>
    <row r="15" spans="1:19" ht="12.75" customHeight="1">
      <c r="A15" s="31">
        <v>8</v>
      </c>
      <c r="B15" s="18">
        <v>8</v>
      </c>
      <c r="C15" s="18">
        <v>12</v>
      </c>
      <c r="D15" s="68" t="s">
        <v>78</v>
      </c>
      <c r="E15" s="68" t="s">
        <v>78</v>
      </c>
      <c r="F15" s="68" t="s">
        <v>78</v>
      </c>
      <c r="G15" s="69">
        <v>24</v>
      </c>
      <c r="H15" s="69"/>
      <c r="I15" s="103"/>
      <c r="J15" s="18"/>
      <c r="K15" s="69"/>
      <c r="L15" s="69"/>
      <c r="M15" s="18"/>
      <c r="N15" s="2"/>
      <c r="O15" s="64"/>
      <c r="P15" s="64"/>
      <c r="Q15" s="61"/>
      <c r="R15" s="39"/>
      <c r="S15" s="7"/>
    </row>
    <row r="16" spans="1:19" ht="12.75" customHeight="1">
      <c r="A16" s="31">
        <v>9</v>
      </c>
      <c r="B16" s="18">
        <v>5</v>
      </c>
      <c r="C16" s="18" t="s">
        <v>78</v>
      </c>
      <c r="D16" s="68" t="s">
        <v>78</v>
      </c>
      <c r="E16" s="18" t="s">
        <v>78</v>
      </c>
      <c r="F16" s="68" t="s">
        <v>78</v>
      </c>
      <c r="G16" s="69">
        <v>27</v>
      </c>
      <c r="H16" s="69"/>
      <c r="I16" s="103"/>
      <c r="J16" s="69"/>
      <c r="K16" s="69"/>
      <c r="L16" s="69"/>
      <c r="M16" s="67"/>
      <c r="N16" s="2"/>
      <c r="O16" s="64"/>
      <c r="P16" s="64"/>
      <c r="Q16" s="61"/>
      <c r="R16" s="39"/>
      <c r="S16" s="7"/>
    </row>
    <row r="17" spans="1:19" ht="12.75" customHeight="1">
      <c r="A17" s="31">
        <v>10</v>
      </c>
      <c r="B17" s="18">
        <v>5</v>
      </c>
      <c r="C17" s="18" t="s">
        <v>78</v>
      </c>
      <c r="D17" s="68">
        <v>9</v>
      </c>
      <c r="E17" s="68" t="s">
        <v>78</v>
      </c>
      <c r="F17" s="68">
        <v>28</v>
      </c>
      <c r="G17" s="18">
        <v>29</v>
      </c>
      <c r="H17" s="68"/>
      <c r="I17" s="103"/>
      <c r="J17" s="69"/>
      <c r="K17" s="69"/>
      <c r="L17" s="69"/>
      <c r="M17" s="67"/>
      <c r="N17" s="2"/>
      <c r="O17" s="64"/>
      <c r="P17" s="64"/>
      <c r="Q17" s="64"/>
      <c r="R17" s="39"/>
      <c r="S17" s="7"/>
    </row>
    <row r="18" spans="1:19" ht="12.75" customHeight="1">
      <c r="A18" s="31">
        <v>11</v>
      </c>
      <c r="B18" s="18" t="s">
        <v>78</v>
      </c>
      <c r="C18" s="18" t="s">
        <v>78</v>
      </c>
      <c r="D18" s="68">
        <v>9</v>
      </c>
      <c r="E18" s="68" t="s">
        <v>78</v>
      </c>
      <c r="F18" s="68">
        <v>27</v>
      </c>
      <c r="G18" s="69">
        <v>14</v>
      </c>
      <c r="H18" s="68"/>
      <c r="I18" s="103"/>
      <c r="J18" s="69"/>
      <c r="K18" s="69"/>
      <c r="L18" s="69"/>
      <c r="M18" s="67"/>
      <c r="N18" s="2"/>
      <c r="O18" s="64"/>
      <c r="P18" s="64"/>
      <c r="Q18" s="61"/>
      <c r="R18" s="39"/>
      <c r="S18" s="7"/>
    </row>
    <row r="19" spans="1:19" ht="12.75" customHeight="1">
      <c r="A19" s="31">
        <v>12</v>
      </c>
      <c r="B19" s="18" t="s">
        <v>78</v>
      </c>
      <c r="C19" s="18" t="s">
        <v>78</v>
      </c>
      <c r="D19" s="68">
        <v>8</v>
      </c>
      <c r="E19" s="68" t="s">
        <v>78</v>
      </c>
      <c r="F19" s="68" t="s">
        <v>78</v>
      </c>
      <c r="G19" s="69">
        <v>24</v>
      </c>
      <c r="H19" s="68"/>
      <c r="I19" s="103"/>
      <c r="J19" s="69"/>
      <c r="K19" s="69"/>
      <c r="L19" s="69"/>
      <c r="M19" s="18"/>
      <c r="N19" s="2"/>
      <c r="O19" s="64"/>
      <c r="P19" s="64"/>
      <c r="Q19" s="65"/>
      <c r="R19" s="39"/>
      <c r="S19" s="7"/>
    </row>
    <row r="20" spans="1:19" ht="12.75" customHeight="1">
      <c r="A20" s="31">
        <v>13</v>
      </c>
      <c r="B20" s="18" t="s">
        <v>78</v>
      </c>
      <c r="C20" s="18" t="s">
        <v>78</v>
      </c>
      <c r="D20" s="68">
        <v>8</v>
      </c>
      <c r="E20" s="68" t="s">
        <v>78</v>
      </c>
      <c r="F20" s="68" t="s">
        <v>78</v>
      </c>
      <c r="G20" s="69" t="s">
        <v>78</v>
      </c>
      <c r="H20" s="68"/>
      <c r="I20" s="103"/>
      <c r="J20" s="69"/>
      <c r="K20" s="69"/>
      <c r="L20" s="69"/>
      <c r="M20" s="67"/>
      <c r="N20" s="2"/>
      <c r="O20" s="64"/>
      <c r="P20" s="64"/>
      <c r="Q20" s="39"/>
      <c r="R20" s="39"/>
      <c r="S20" s="7"/>
    </row>
    <row r="21" spans="1:19" ht="12.75" customHeight="1">
      <c r="A21" s="31">
        <v>14</v>
      </c>
      <c r="B21" s="18" t="s">
        <v>78</v>
      </c>
      <c r="C21" s="18" t="s">
        <v>78</v>
      </c>
      <c r="D21" s="68">
        <v>9</v>
      </c>
      <c r="E21" s="68" t="s">
        <v>78</v>
      </c>
      <c r="F21" s="68" t="s">
        <v>78</v>
      </c>
      <c r="G21" s="69">
        <v>26</v>
      </c>
      <c r="H21" s="68"/>
      <c r="I21" s="103"/>
      <c r="J21" s="69"/>
      <c r="K21" s="69"/>
      <c r="L21" s="69"/>
      <c r="M21" s="67"/>
      <c r="N21" s="2"/>
      <c r="O21" s="64"/>
      <c r="P21" s="64"/>
      <c r="Q21" s="61"/>
      <c r="R21" s="39"/>
      <c r="S21" s="7"/>
    </row>
    <row r="22" spans="1:19" ht="12.75" customHeight="1">
      <c r="A22" s="31">
        <v>15</v>
      </c>
      <c r="B22" s="18" t="s">
        <v>78</v>
      </c>
      <c r="C22" s="18" t="s">
        <v>78</v>
      </c>
      <c r="D22" s="68">
        <v>15</v>
      </c>
      <c r="E22" s="68" t="s">
        <v>78</v>
      </c>
      <c r="F22" s="68" t="s">
        <v>78</v>
      </c>
      <c r="G22" s="69">
        <v>24</v>
      </c>
      <c r="H22" s="68"/>
      <c r="I22" s="103"/>
      <c r="J22" s="69"/>
      <c r="K22" s="69"/>
      <c r="L22" s="69"/>
      <c r="M22" s="67"/>
      <c r="N22" s="2"/>
      <c r="O22" s="64"/>
      <c r="P22" s="64"/>
      <c r="Q22" s="65"/>
      <c r="R22" s="39"/>
      <c r="S22" s="7"/>
    </row>
    <row r="23" spans="1:19" ht="12.75" customHeight="1">
      <c r="A23" s="31">
        <v>16</v>
      </c>
      <c r="B23" s="18" t="s">
        <v>78</v>
      </c>
      <c r="C23" s="18" t="s">
        <v>78</v>
      </c>
      <c r="D23" s="68" t="s">
        <v>78</v>
      </c>
      <c r="E23" s="68" t="s">
        <v>78</v>
      </c>
      <c r="F23" s="18" t="s">
        <v>78</v>
      </c>
      <c r="G23" s="18">
        <v>26</v>
      </c>
      <c r="H23" s="18"/>
      <c r="I23" s="103"/>
      <c r="J23" s="69"/>
      <c r="K23" s="69"/>
      <c r="L23" s="69"/>
      <c r="M23" s="67"/>
      <c r="N23" s="2"/>
      <c r="O23" s="64"/>
      <c r="P23" s="64"/>
      <c r="Q23" s="64"/>
      <c r="R23" s="39"/>
      <c r="S23" s="7"/>
    </row>
    <row r="24" spans="1:19" ht="12.75" customHeight="1">
      <c r="A24" s="31">
        <v>17</v>
      </c>
      <c r="B24" s="18" t="s">
        <v>78</v>
      </c>
      <c r="C24" s="18" t="s">
        <v>78</v>
      </c>
      <c r="D24" s="68" t="s">
        <v>78</v>
      </c>
      <c r="E24" s="68" t="s">
        <v>78</v>
      </c>
      <c r="F24" s="18">
        <v>7</v>
      </c>
      <c r="G24" s="18">
        <v>27</v>
      </c>
      <c r="H24" s="18"/>
      <c r="I24" s="103"/>
      <c r="J24" s="69"/>
      <c r="K24" s="69"/>
      <c r="L24" s="69"/>
      <c r="M24" s="67"/>
      <c r="N24" s="2"/>
      <c r="O24" s="64"/>
      <c r="P24" s="64"/>
      <c r="Q24" s="61"/>
      <c r="R24" s="39"/>
      <c r="S24" s="7"/>
    </row>
    <row r="25" spans="1:19" ht="12.75" customHeight="1">
      <c r="A25" s="31">
        <v>18</v>
      </c>
      <c r="B25" s="18" t="s">
        <v>78</v>
      </c>
      <c r="C25" s="18" t="s">
        <v>78</v>
      </c>
      <c r="D25" s="68" t="s">
        <v>78</v>
      </c>
      <c r="E25" s="68" t="s">
        <v>78</v>
      </c>
      <c r="F25" s="18" t="s">
        <v>78</v>
      </c>
      <c r="G25" s="18">
        <v>26</v>
      </c>
      <c r="H25" s="18"/>
      <c r="I25" s="103"/>
      <c r="J25" s="69"/>
      <c r="K25" s="69"/>
      <c r="L25" s="69"/>
      <c r="M25" s="67"/>
      <c r="N25" s="2"/>
      <c r="O25" s="64"/>
      <c r="P25" s="64"/>
      <c r="Q25" s="61"/>
      <c r="R25" s="39"/>
      <c r="S25" s="7"/>
    </row>
    <row r="26" spans="1:19" ht="12.75" customHeight="1">
      <c r="A26" s="31">
        <v>19</v>
      </c>
      <c r="B26" s="18">
        <v>7</v>
      </c>
      <c r="C26" s="18" t="s">
        <v>78</v>
      </c>
      <c r="D26" s="68" t="s">
        <v>78</v>
      </c>
      <c r="E26" s="68" t="s">
        <v>78</v>
      </c>
      <c r="F26" s="18" t="s">
        <v>78</v>
      </c>
      <c r="G26" s="18">
        <v>15</v>
      </c>
      <c r="H26" s="18"/>
      <c r="I26" s="103"/>
      <c r="J26" s="18"/>
      <c r="K26" s="69"/>
      <c r="L26" s="69"/>
      <c r="M26" s="67"/>
      <c r="N26" s="2"/>
      <c r="O26" s="64"/>
      <c r="P26" s="64"/>
      <c r="Q26" s="64"/>
      <c r="R26" s="39"/>
      <c r="S26" s="7"/>
    </row>
    <row r="27" spans="1:19" ht="12.75" customHeight="1">
      <c r="A27" s="31">
        <v>20</v>
      </c>
      <c r="B27" s="18" t="s">
        <v>78</v>
      </c>
      <c r="C27" s="18" t="s">
        <v>78</v>
      </c>
      <c r="D27" s="68" t="s">
        <v>78</v>
      </c>
      <c r="E27" s="68" t="s">
        <v>78</v>
      </c>
      <c r="F27" s="18" t="s">
        <v>78</v>
      </c>
      <c r="G27" s="18">
        <v>24</v>
      </c>
      <c r="H27" s="18"/>
      <c r="I27" s="103"/>
      <c r="J27" s="69"/>
      <c r="K27" s="69"/>
      <c r="L27" s="69"/>
      <c r="M27" s="67"/>
      <c r="N27" s="2"/>
      <c r="O27" s="64"/>
      <c r="P27" s="2"/>
      <c r="Q27" s="2"/>
      <c r="R27" s="7"/>
      <c r="S27" s="7"/>
    </row>
    <row r="28" spans="1:19" ht="12.75" customHeight="1">
      <c r="A28" s="31">
        <v>21</v>
      </c>
      <c r="B28" s="18" t="s">
        <v>78</v>
      </c>
      <c r="C28" s="18" t="s">
        <v>78</v>
      </c>
      <c r="D28" s="68" t="s">
        <v>78</v>
      </c>
      <c r="E28" s="68">
        <v>14</v>
      </c>
      <c r="F28" s="18" t="s">
        <v>78</v>
      </c>
      <c r="G28" s="18">
        <v>26</v>
      </c>
      <c r="H28" s="18"/>
      <c r="I28" s="103"/>
      <c r="J28" s="69"/>
      <c r="K28" s="69"/>
      <c r="L28" s="69"/>
      <c r="M28" s="67"/>
      <c r="N28" s="2"/>
      <c r="O28" s="2"/>
      <c r="P28" s="2"/>
      <c r="Q28" s="2"/>
      <c r="R28" s="7"/>
      <c r="S28" s="7"/>
    </row>
    <row r="29" spans="1:19" ht="12.75" customHeight="1">
      <c r="A29" s="31">
        <v>22</v>
      </c>
      <c r="B29" s="18" t="s">
        <v>78</v>
      </c>
      <c r="C29" s="18" t="s">
        <v>78</v>
      </c>
      <c r="D29" s="68" t="s">
        <v>78</v>
      </c>
      <c r="E29" s="68">
        <v>27</v>
      </c>
      <c r="F29" s="18" t="s">
        <v>78</v>
      </c>
      <c r="G29" s="18">
        <v>16</v>
      </c>
      <c r="H29" s="18"/>
      <c r="I29" s="103"/>
      <c r="J29" s="69"/>
      <c r="K29" s="69"/>
      <c r="L29" s="69"/>
      <c r="M29" s="67"/>
      <c r="N29" s="2"/>
      <c r="O29" s="2"/>
      <c r="P29" s="2"/>
      <c r="Q29" s="2"/>
      <c r="R29" s="7"/>
      <c r="S29" s="7"/>
    </row>
    <row r="30" spans="1:19" ht="12.75" customHeight="1">
      <c r="A30" s="31">
        <v>23</v>
      </c>
      <c r="B30" s="18">
        <v>7</v>
      </c>
      <c r="C30" s="18" t="s">
        <v>78</v>
      </c>
      <c r="D30" s="68" t="s">
        <v>78</v>
      </c>
      <c r="E30" s="68" t="s">
        <v>78</v>
      </c>
      <c r="F30" s="18" t="s">
        <v>78</v>
      </c>
      <c r="G30" s="18"/>
      <c r="H30" s="18"/>
      <c r="I30" s="103"/>
      <c r="J30" s="69"/>
      <c r="K30" s="69"/>
      <c r="L30" s="69"/>
      <c r="M30" s="67"/>
      <c r="N30" s="2"/>
      <c r="O30" s="2"/>
      <c r="P30" s="2"/>
      <c r="Q30" s="2"/>
      <c r="R30" s="7"/>
      <c r="S30" s="7"/>
    </row>
    <row r="31" spans="1:19" ht="12.75" customHeight="1">
      <c r="A31" s="31">
        <v>24</v>
      </c>
      <c r="B31" s="18" t="s">
        <v>78</v>
      </c>
      <c r="C31" s="18" t="s">
        <v>78</v>
      </c>
      <c r="D31" s="68" t="s">
        <v>78</v>
      </c>
      <c r="E31" s="15">
        <v>27</v>
      </c>
      <c r="F31" s="18" t="s">
        <v>78</v>
      </c>
      <c r="G31" s="18"/>
      <c r="H31" s="18"/>
      <c r="I31" s="69"/>
      <c r="J31" s="69"/>
      <c r="K31" s="69"/>
      <c r="L31" s="69"/>
      <c r="M31" s="67"/>
      <c r="N31" s="2"/>
      <c r="O31" s="2"/>
      <c r="P31" s="2"/>
      <c r="Q31" s="2"/>
      <c r="R31" s="7"/>
      <c r="S31" s="7"/>
    </row>
    <row r="32" spans="1:19" ht="12.75" customHeight="1">
      <c r="A32" s="31">
        <v>25</v>
      </c>
      <c r="B32" s="18">
        <v>8</v>
      </c>
      <c r="C32" s="18" t="s">
        <v>78</v>
      </c>
      <c r="D32" s="68" t="s">
        <v>78</v>
      </c>
      <c r="E32" s="15">
        <v>27</v>
      </c>
      <c r="F32" s="18" t="s">
        <v>78</v>
      </c>
      <c r="G32" s="18"/>
      <c r="H32" s="18"/>
      <c r="I32" s="18"/>
      <c r="J32" s="69"/>
      <c r="K32" s="69"/>
      <c r="L32" s="69"/>
      <c r="M32" s="67"/>
      <c r="N32" s="2"/>
      <c r="O32" s="2"/>
      <c r="P32" s="2"/>
      <c r="Q32" s="2"/>
      <c r="R32" s="7"/>
      <c r="S32" s="7"/>
    </row>
    <row r="33" spans="1:19" ht="12.75" customHeight="1">
      <c r="A33" s="31">
        <v>26</v>
      </c>
      <c r="B33" s="18">
        <v>15</v>
      </c>
      <c r="C33" s="18" t="s">
        <v>78</v>
      </c>
      <c r="D33" s="68" t="s">
        <v>78</v>
      </c>
      <c r="E33" s="68" t="s">
        <v>78</v>
      </c>
      <c r="F33" s="18" t="s">
        <v>78</v>
      </c>
      <c r="G33" s="18"/>
      <c r="H33" s="18"/>
      <c r="I33" s="18"/>
      <c r="J33" s="69"/>
      <c r="K33" s="69"/>
      <c r="L33" s="69"/>
      <c r="M33" s="67"/>
      <c r="N33" s="2"/>
      <c r="O33" s="2"/>
      <c r="P33" s="2"/>
      <c r="Q33" s="2"/>
      <c r="R33" s="7"/>
      <c r="S33" s="7"/>
    </row>
    <row r="34" spans="1:19" ht="12.75" customHeight="1">
      <c r="A34" s="31">
        <v>27</v>
      </c>
      <c r="B34" s="18">
        <v>15</v>
      </c>
      <c r="C34" s="18" t="s">
        <v>78</v>
      </c>
      <c r="D34" s="68" t="s">
        <v>78</v>
      </c>
      <c r="E34" s="68" t="s">
        <v>78</v>
      </c>
      <c r="F34" s="18" t="s">
        <v>78</v>
      </c>
      <c r="G34" s="18"/>
      <c r="H34" s="18"/>
      <c r="I34" s="18"/>
      <c r="J34" s="69"/>
      <c r="K34" s="69"/>
      <c r="L34" s="69"/>
      <c r="M34" s="67"/>
      <c r="N34" s="2"/>
      <c r="O34" s="2"/>
      <c r="P34" s="2"/>
      <c r="Q34" s="2"/>
      <c r="R34" s="7"/>
      <c r="S34" s="7"/>
    </row>
    <row r="35" spans="1:19" ht="12.75" customHeight="1">
      <c r="A35" s="31">
        <v>28</v>
      </c>
      <c r="B35" s="18" t="s">
        <v>78</v>
      </c>
      <c r="C35" s="18" t="s">
        <v>78</v>
      </c>
      <c r="D35" s="68" t="s">
        <v>78</v>
      </c>
      <c r="E35" s="68" t="s">
        <v>78</v>
      </c>
      <c r="F35" s="18" t="s">
        <v>78</v>
      </c>
      <c r="G35" s="18">
        <v>20</v>
      </c>
      <c r="H35" s="18"/>
      <c r="I35" s="18"/>
      <c r="J35" s="69"/>
      <c r="K35" s="69"/>
      <c r="L35" s="69"/>
      <c r="M35" s="67"/>
      <c r="N35" s="2"/>
      <c r="O35" s="2"/>
      <c r="P35" s="2"/>
      <c r="Q35" s="2"/>
      <c r="R35" s="7"/>
      <c r="S35" s="7"/>
    </row>
    <row r="36" spans="1:19" ht="12.75" customHeight="1">
      <c r="A36" s="31">
        <v>29</v>
      </c>
      <c r="B36" s="18" t="s">
        <v>78</v>
      </c>
      <c r="C36" s="18"/>
      <c r="D36" s="68" t="s">
        <v>78</v>
      </c>
      <c r="E36" s="15">
        <v>23</v>
      </c>
      <c r="F36" s="18" t="s">
        <v>78</v>
      </c>
      <c r="G36" s="18">
        <v>11</v>
      </c>
      <c r="H36" s="18"/>
      <c r="I36" s="103"/>
      <c r="J36" s="69"/>
      <c r="K36" s="69"/>
      <c r="L36" s="67"/>
      <c r="M36" s="67"/>
      <c r="N36" s="2"/>
      <c r="O36" s="2"/>
      <c r="P36" s="2"/>
      <c r="Q36" s="2"/>
      <c r="R36" s="7"/>
      <c r="S36" s="7"/>
    </row>
    <row r="37" spans="1:19" ht="12.75" customHeight="1">
      <c r="A37" s="31">
        <v>30</v>
      </c>
      <c r="B37" s="18">
        <v>8</v>
      </c>
      <c r="C37" s="18"/>
      <c r="D37" s="68" t="s">
        <v>78</v>
      </c>
      <c r="E37" s="68" t="s">
        <v>78</v>
      </c>
      <c r="F37" s="18" t="s">
        <v>78</v>
      </c>
      <c r="G37" s="18">
        <v>12</v>
      </c>
      <c r="H37" s="18"/>
      <c r="I37" s="18"/>
      <c r="J37" s="69"/>
      <c r="K37" s="69"/>
      <c r="L37" s="67"/>
      <c r="M37" s="67"/>
      <c r="N37" s="2"/>
      <c r="O37" s="2"/>
      <c r="P37" s="2"/>
      <c r="Q37" s="2"/>
      <c r="R37" s="7"/>
      <c r="S37" s="7"/>
    </row>
    <row r="38" spans="1:19" ht="12.75" customHeight="1">
      <c r="A38" s="31">
        <v>31</v>
      </c>
      <c r="B38" s="18">
        <v>8</v>
      </c>
      <c r="C38" s="18"/>
      <c r="D38" s="15" t="s">
        <v>78</v>
      </c>
      <c r="E38" s="18"/>
      <c r="F38" s="18" t="s">
        <v>78</v>
      </c>
      <c r="G38" s="18"/>
      <c r="H38" s="69"/>
      <c r="I38" s="18"/>
      <c r="J38" s="18"/>
      <c r="K38" s="69"/>
      <c r="L38" s="18"/>
      <c r="M38" s="67"/>
      <c r="N38" s="2"/>
      <c r="O38" s="2"/>
      <c r="P38" s="2"/>
      <c r="Q38" s="2"/>
      <c r="R38" s="7"/>
      <c r="S38" s="7"/>
    </row>
    <row r="39" spans="1:17" ht="12.75" customHeight="1">
      <c r="A39" s="35"/>
      <c r="B39" s="92"/>
      <c r="C39" s="90"/>
      <c r="D39" s="92"/>
      <c r="E39" s="93"/>
      <c r="F39" s="93"/>
      <c r="G39" s="92"/>
      <c r="H39" s="94"/>
      <c r="I39" s="94"/>
      <c r="J39" s="92"/>
      <c r="K39" s="93"/>
      <c r="L39" s="92"/>
      <c r="M39" s="94"/>
      <c r="N39" s="35"/>
      <c r="O39" s="35"/>
      <c r="P39" s="35"/>
      <c r="Q39" s="35"/>
    </row>
    <row r="40" spans="1:15" ht="12.75">
      <c r="A40" s="31" t="s">
        <v>16</v>
      </c>
      <c r="B40" s="36">
        <f aca="true" t="shared" si="3" ref="B40:M40">COUNTIF(B8:B38,"&gt;42")</f>
        <v>0</v>
      </c>
      <c r="C40" s="36">
        <f t="shared" si="3"/>
        <v>0</v>
      </c>
      <c r="D40" s="36">
        <f t="shared" si="3"/>
        <v>0</v>
      </c>
      <c r="E40" s="36">
        <f t="shared" si="3"/>
        <v>0</v>
      </c>
      <c r="F40" s="36">
        <f t="shared" si="3"/>
        <v>0</v>
      </c>
      <c r="G40" s="36">
        <f t="shared" si="3"/>
        <v>0</v>
      </c>
      <c r="H40" s="36">
        <f t="shared" si="3"/>
        <v>0</v>
      </c>
      <c r="I40" s="36">
        <f t="shared" si="3"/>
        <v>0</v>
      </c>
      <c r="J40" s="36">
        <f t="shared" si="3"/>
        <v>0</v>
      </c>
      <c r="K40" s="36">
        <f t="shared" si="3"/>
        <v>0</v>
      </c>
      <c r="L40" s="36">
        <f t="shared" si="3"/>
        <v>0</v>
      </c>
      <c r="M40" s="36">
        <f t="shared" si="3"/>
        <v>0</v>
      </c>
      <c r="N40" s="35"/>
      <c r="O40" s="35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13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7</v>
      </c>
      <c r="D41" s="12">
        <f t="shared" si="4"/>
        <v>6</v>
      </c>
      <c r="E41" s="12">
        <f t="shared" si="4"/>
        <v>5</v>
      </c>
      <c r="F41" s="12">
        <f t="shared" si="4"/>
        <v>3</v>
      </c>
      <c r="G41" s="12">
        <f t="shared" si="4"/>
        <v>23</v>
      </c>
      <c r="H41" s="12">
        <f t="shared" si="4"/>
        <v>2</v>
      </c>
      <c r="I41" s="12">
        <f t="shared" si="4"/>
        <v>5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12">
        <f>SUM(B41:M41)</f>
        <v>64</v>
      </c>
    </row>
    <row r="43" ht="12.75">
      <c r="A43" s="34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:M40"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B39:M39">
    <cfRule type="cellIs" priority="4" dxfId="0" operator="greaterThan" stopIfTrue="1">
      <formula>42</formula>
    </cfRule>
  </conditionalFormatting>
  <conditionalFormatting sqref="O4:O5 P4 Q5">
    <cfRule type="cellIs" priority="5" dxfId="0" operator="greaterThan" stopIfTrue="1">
      <formula>0</formula>
    </cfRule>
  </conditionalFormatting>
  <conditionalFormatting sqref="Q7">
    <cfRule type="cellIs" priority="6" dxfId="0" operator="greaterThan" stopIfTrue="1">
      <formula>29</formula>
    </cfRule>
  </conditionalFormatting>
  <conditionalFormatting sqref="R5">
    <cfRule type="cellIs" priority="7" dxfId="0" operator="greaterThan" stopIfTrue="1">
      <formula>42</formula>
    </cfRule>
    <cfRule type="cellIs" priority="8" dxfId="1" operator="equal" stopIfTrue="1">
      <formula>0</formula>
    </cfRule>
  </conditionalFormatting>
  <conditionalFormatting sqref="O3">
    <cfRule type="expression" priority="9" dxfId="0" stopIfTrue="1">
      <formula>$O$4&gt;0</formula>
    </cfRule>
  </conditionalFormatting>
  <conditionalFormatting sqref="P3">
    <cfRule type="expression" priority="10" dxfId="0" stopIfTrue="1">
      <formula>$P$4&gt;0</formula>
    </cfRule>
  </conditionalFormatting>
  <conditionalFormatting sqref="B4:M4 S4">
    <cfRule type="cellIs" priority="11" dxfId="6" operator="between" stopIfTrue="1">
      <formula>29</formula>
      <formula>200</formula>
    </cfRule>
    <cfRule type="cellIs" priority="12" dxfId="0" operator="between" stopIfTrue="1">
      <formula>20</formula>
      <formula>29</formula>
    </cfRule>
  </conditionalFormatting>
  <conditionalFormatting sqref="Q4">
    <cfRule type="expression" priority="13" dxfId="0" stopIfTrue="1">
      <formula>$AC$5&gt;0</formula>
    </cfRule>
  </conditionalFormatting>
  <conditionalFormatting sqref="R4">
    <cfRule type="cellIs" priority="14" dxfId="3" operator="between" stopIfTrue="1">
      <formula>42</formula>
      <formula>1000</formula>
    </cfRule>
  </conditionalFormatting>
  <conditionalFormatting sqref="B5:M5">
    <cfRule type="cellIs" priority="15" dxfId="0" operator="between" stopIfTrue="1">
      <formula>42</formula>
      <formula>1000</formula>
    </cfRule>
    <cfRule type="cellIs" priority="16" dxfId="1" operator="equal" stopIfTrue="1">
      <formula>0</formula>
    </cfRule>
  </conditionalFormatting>
  <conditionalFormatting sqref="B8:M38">
    <cfRule type="cellIs" priority="17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4" sqref="Q24"/>
    </sheetView>
  </sheetViews>
  <sheetFormatPr defaultColWidth="9.140625" defaultRowHeight="12.75"/>
  <cols>
    <col min="1" max="1" width="20.7109375" style="7" customWidth="1"/>
    <col min="2" max="13" width="7.7109375" style="7" customWidth="1"/>
    <col min="14" max="14" width="3.7109375" style="7" customWidth="1"/>
    <col min="15" max="15" width="9.140625" style="7" customWidth="1"/>
    <col min="16" max="17" width="9.28125" style="7" bestFit="1" customWidth="1"/>
    <col min="18" max="18" width="24.28125" style="7" bestFit="1" customWidth="1"/>
    <col min="19" max="19" width="18.00390625" style="7" bestFit="1" customWidth="1"/>
    <col min="20" max="16384" width="9.140625" style="7" customWidth="1"/>
  </cols>
  <sheetData>
    <row r="1" spans="1:17" ht="15.75" customHeight="1">
      <c r="A1" s="42" t="s">
        <v>163</v>
      </c>
      <c r="B1" s="42"/>
      <c r="C1" s="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4.25" customHeight="1">
      <c r="A3" s="10" t="s">
        <v>0</v>
      </c>
      <c r="B3" s="99" t="s">
        <v>4</v>
      </c>
      <c r="C3" s="99" t="s">
        <v>5</v>
      </c>
      <c r="D3" s="99" t="s">
        <v>6</v>
      </c>
      <c r="E3" s="99" t="s">
        <v>7</v>
      </c>
      <c r="F3" s="99" t="s">
        <v>8</v>
      </c>
      <c r="G3" s="99" t="s">
        <v>9</v>
      </c>
      <c r="H3" s="99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99" t="s">
        <v>15</v>
      </c>
      <c r="N3" s="24"/>
      <c r="O3" s="31" t="s">
        <v>81</v>
      </c>
      <c r="P3" s="31" t="s">
        <v>82</v>
      </c>
      <c r="Q3" s="100"/>
      <c r="R3" s="23" t="s">
        <v>19</v>
      </c>
      <c r="S3" s="26" t="s">
        <v>20</v>
      </c>
    </row>
    <row r="4" spans="1:19" ht="14.25" customHeight="1">
      <c r="A4" s="16" t="s">
        <v>1</v>
      </c>
      <c r="B4" s="5">
        <f aca="true" t="shared" si="0" ref="B4:M4">IF(ISERROR(AVERAGE(B8:B38)),"",AVERAGE(B8:B38))</f>
        <v>17.3125</v>
      </c>
      <c r="C4" s="5">
        <f t="shared" si="0"/>
        <v>5</v>
      </c>
      <c r="D4" s="5">
        <f t="shared" si="0"/>
        <v>15.454545454545455</v>
      </c>
      <c r="E4" s="5">
        <f t="shared" si="0"/>
        <v>14.761904761904763</v>
      </c>
      <c r="F4" s="5">
        <f t="shared" si="0"/>
        <v>17.916666666666668</v>
      </c>
      <c r="G4" s="5">
        <f t="shared" si="0"/>
        <v>8.466666666666667</v>
      </c>
      <c r="H4" s="5">
        <f t="shared" si="0"/>
      </c>
      <c r="I4" s="5">
        <f t="shared" si="0"/>
        <v>9.583333333333334</v>
      </c>
      <c r="J4" s="5">
        <f t="shared" si="0"/>
      </c>
      <c r="K4" s="5">
        <f t="shared" si="0"/>
      </c>
      <c r="L4" s="5">
        <f t="shared" si="0"/>
      </c>
      <c r="M4" s="5">
        <f t="shared" si="0"/>
      </c>
      <c r="N4" s="24"/>
      <c r="O4" s="31">
        <f>COUNTIF(B4:M4,"&gt;20")</f>
        <v>0</v>
      </c>
      <c r="P4" s="31">
        <f>COUNTIF(B4:M4,"&gt;29")</f>
        <v>0</v>
      </c>
      <c r="Q4" s="31" t="s">
        <v>83</v>
      </c>
      <c r="R4" s="26">
        <f>IF(ISERROR(AVERAGE(B8:M38)),"",AVERAGE(B8:M38))</f>
        <v>13.852272727272727</v>
      </c>
      <c r="S4" s="5">
        <f>IF(ISERROR(AVERAGE(B4:M4)),"",AVERAGE(B4:M4))</f>
        <v>12.642230983302412</v>
      </c>
    </row>
    <row r="5" spans="1:19" ht="14.25" customHeight="1">
      <c r="A5" s="16" t="s">
        <v>2</v>
      </c>
      <c r="B5" s="5">
        <f aca="true" t="shared" si="1" ref="B5:M5">MAX(B8:B38)</f>
        <v>24</v>
      </c>
      <c r="C5" s="5">
        <f t="shared" si="1"/>
        <v>5</v>
      </c>
      <c r="D5" s="5">
        <f t="shared" si="1"/>
        <v>23</v>
      </c>
      <c r="E5" s="5">
        <f t="shared" si="1"/>
        <v>26</v>
      </c>
      <c r="F5" s="5">
        <f t="shared" si="1"/>
        <v>27</v>
      </c>
      <c r="G5" s="5">
        <f t="shared" si="1"/>
        <v>19</v>
      </c>
      <c r="H5" s="5">
        <f t="shared" si="1"/>
        <v>0</v>
      </c>
      <c r="I5" s="5">
        <f t="shared" si="1"/>
        <v>16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24"/>
      <c r="O5" s="101"/>
      <c r="P5" s="35"/>
      <c r="Q5" s="31">
        <f>SUM(B40:M40)</f>
        <v>0</v>
      </c>
      <c r="R5" s="51"/>
      <c r="S5" s="34"/>
    </row>
    <row r="6" spans="1:19" ht="14.25" customHeight="1">
      <c r="A6" s="17" t="s">
        <v>3</v>
      </c>
      <c r="B6" s="6">
        <f aca="true" t="shared" si="2" ref="B6:M6">MIN(B8:B38)</f>
        <v>9</v>
      </c>
      <c r="C6" s="6">
        <f t="shared" si="2"/>
        <v>5</v>
      </c>
      <c r="D6" s="6">
        <f t="shared" si="2"/>
        <v>7</v>
      </c>
      <c r="E6" s="6">
        <f t="shared" si="2"/>
        <v>9</v>
      </c>
      <c r="F6" s="6">
        <f t="shared" si="2"/>
        <v>10</v>
      </c>
      <c r="G6" s="6">
        <f t="shared" si="2"/>
        <v>5</v>
      </c>
      <c r="H6" s="6">
        <f t="shared" si="2"/>
        <v>0</v>
      </c>
      <c r="I6" s="6">
        <f t="shared" si="2"/>
        <v>5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24"/>
      <c r="O6" s="35"/>
      <c r="P6" s="35"/>
      <c r="Q6" s="35"/>
      <c r="R6" s="102" t="s">
        <v>137</v>
      </c>
      <c r="S6" s="34"/>
    </row>
    <row r="7" spans="2:19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5"/>
      <c r="Q7" s="57"/>
      <c r="R7" s="103">
        <f>COUNTIF(B4:M4,"&gt;0")</f>
        <v>7</v>
      </c>
      <c r="S7" s="34"/>
    </row>
    <row r="8" spans="1:18" ht="12.75">
      <c r="A8" s="1">
        <v>1</v>
      </c>
      <c r="B8" s="18" t="s">
        <v>78</v>
      </c>
      <c r="C8" s="18" t="s">
        <v>78</v>
      </c>
      <c r="D8" s="68" t="s">
        <v>78</v>
      </c>
      <c r="E8" s="68">
        <v>20</v>
      </c>
      <c r="F8" s="68">
        <v>15</v>
      </c>
      <c r="G8" s="69" t="s">
        <v>78</v>
      </c>
      <c r="H8" s="69"/>
      <c r="I8" s="103">
        <v>9</v>
      </c>
      <c r="J8" s="69"/>
      <c r="K8" s="69"/>
      <c r="L8" s="69"/>
      <c r="M8" s="67"/>
      <c r="N8" s="2"/>
      <c r="O8" s="29"/>
      <c r="P8" s="64"/>
      <c r="Q8" s="64"/>
      <c r="R8" s="39"/>
    </row>
    <row r="9" spans="1:17" ht="12.75">
      <c r="A9" s="1">
        <v>2</v>
      </c>
      <c r="B9" s="18">
        <v>21</v>
      </c>
      <c r="C9" s="18" t="s">
        <v>78</v>
      </c>
      <c r="D9" s="68" t="s">
        <v>78</v>
      </c>
      <c r="E9" s="68">
        <v>15</v>
      </c>
      <c r="F9" s="68">
        <v>16</v>
      </c>
      <c r="G9" s="69" t="s">
        <v>78</v>
      </c>
      <c r="H9" s="69"/>
      <c r="I9" s="103">
        <v>8</v>
      </c>
      <c r="J9" s="18"/>
      <c r="K9" s="69"/>
      <c r="L9" s="69"/>
      <c r="M9" s="67"/>
      <c r="N9" s="2"/>
      <c r="O9" s="64"/>
      <c r="P9" s="64"/>
      <c r="Q9" s="61"/>
    </row>
    <row r="10" spans="1:17" ht="12.75">
      <c r="A10" s="1">
        <v>3</v>
      </c>
      <c r="B10" s="18" t="s">
        <v>78</v>
      </c>
      <c r="C10" s="18" t="s">
        <v>78</v>
      </c>
      <c r="D10" s="68" t="s">
        <v>78</v>
      </c>
      <c r="E10" s="18">
        <v>12</v>
      </c>
      <c r="F10" s="68">
        <v>27</v>
      </c>
      <c r="G10" s="69" t="s">
        <v>78</v>
      </c>
      <c r="H10" s="69"/>
      <c r="I10" s="103">
        <v>9</v>
      </c>
      <c r="J10" s="69"/>
      <c r="K10" s="69"/>
      <c r="L10" s="69"/>
      <c r="M10" s="67"/>
      <c r="N10" s="2"/>
      <c r="O10" s="64"/>
      <c r="P10" s="64"/>
      <c r="Q10" s="61"/>
    </row>
    <row r="11" spans="1:18" ht="12.75">
      <c r="A11" s="1">
        <v>4</v>
      </c>
      <c r="B11" s="18" t="s">
        <v>78</v>
      </c>
      <c r="C11" s="18" t="s">
        <v>78</v>
      </c>
      <c r="D11" s="68" t="s">
        <v>78</v>
      </c>
      <c r="E11" s="68">
        <v>13</v>
      </c>
      <c r="F11" s="68">
        <v>20</v>
      </c>
      <c r="G11" s="69" t="s">
        <v>78</v>
      </c>
      <c r="H11" s="69"/>
      <c r="I11" s="103">
        <v>16</v>
      </c>
      <c r="J11" s="69"/>
      <c r="K11" s="69"/>
      <c r="L11" s="69"/>
      <c r="M11" s="67"/>
      <c r="N11" s="2"/>
      <c r="O11" s="64"/>
      <c r="P11" s="64"/>
      <c r="Q11" s="64"/>
      <c r="R11" s="39"/>
    </row>
    <row r="12" spans="1:18" ht="12.75">
      <c r="A12" s="1">
        <v>5</v>
      </c>
      <c r="B12" s="18">
        <v>18</v>
      </c>
      <c r="C12" s="18" t="s">
        <v>78</v>
      </c>
      <c r="D12" s="68" t="s">
        <v>78</v>
      </c>
      <c r="E12" s="68">
        <v>14</v>
      </c>
      <c r="F12" s="68">
        <v>22</v>
      </c>
      <c r="G12" s="69" t="s">
        <v>78</v>
      </c>
      <c r="H12" s="69"/>
      <c r="I12" s="103">
        <v>14</v>
      </c>
      <c r="J12" s="69"/>
      <c r="K12" s="69"/>
      <c r="L12" s="69"/>
      <c r="M12" s="67"/>
      <c r="N12" s="2"/>
      <c r="O12" s="64"/>
      <c r="P12" s="64"/>
      <c r="Q12" s="38"/>
      <c r="R12" s="39"/>
    </row>
    <row r="13" spans="1:18" ht="12.75">
      <c r="A13" s="1">
        <v>6</v>
      </c>
      <c r="B13" s="18">
        <v>12</v>
      </c>
      <c r="C13" s="18" t="s">
        <v>78</v>
      </c>
      <c r="D13" s="68" t="s">
        <v>78</v>
      </c>
      <c r="E13" s="68">
        <v>13</v>
      </c>
      <c r="F13" s="68" t="s">
        <v>78</v>
      </c>
      <c r="G13" s="69" t="s">
        <v>78</v>
      </c>
      <c r="H13" s="69"/>
      <c r="I13" s="103">
        <v>5</v>
      </c>
      <c r="J13" s="69"/>
      <c r="K13" s="69"/>
      <c r="L13" s="69"/>
      <c r="M13" s="67"/>
      <c r="N13" s="2"/>
      <c r="O13" s="64"/>
      <c r="P13" s="64"/>
      <c r="Q13" s="61"/>
      <c r="R13" s="39"/>
    </row>
    <row r="14" spans="1:18" ht="12.75">
      <c r="A14" s="1">
        <v>7</v>
      </c>
      <c r="B14" s="18" t="s">
        <v>78</v>
      </c>
      <c r="C14" s="18" t="s">
        <v>78</v>
      </c>
      <c r="D14" s="68" t="s">
        <v>78</v>
      </c>
      <c r="E14" s="68">
        <v>16</v>
      </c>
      <c r="F14" s="68" t="s">
        <v>78</v>
      </c>
      <c r="G14" s="69" t="s">
        <v>78</v>
      </c>
      <c r="H14" s="69"/>
      <c r="I14" s="103"/>
      <c r="J14" s="69"/>
      <c r="K14" s="69"/>
      <c r="L14" s="69"/>
      <c r="M14" s="67"/>
      <c r="N14" s="2"/>
      <c r="O14" s="64"/>
      <c r="P14" s="64"/>
      <c r="Q14" s="64"/>
      <c r="R14" s="39"/>
    </row>
    <row r="15" spans="1:18" ht="12.75">
      <c r="A15" s="1">
        <v>8</v>
      </c>
      <c r="B15" s="18">
        <v>17</v>
      </c>
      <c r="C15" s="18" t="s">
        <v>78</v>
      </c>
      <c r="D15" s="68" t="s">
        <v>78</v>
      </c>
      <c r="E15" s="68">
        <v>26</v>
      </c>
      <c r="F15" s="68">
        <v>23</v>
      </c>
      <c r="G15" s="69" t="s">
        <v>78</v>
      </c>
      <c r="H15" s="69"/>
      <c r="I15" s="103"/>
      <c r="J15" s="18"/>
      <c r="K15" s="69"/>
      <c r="L15" s="69"/>
      <c r="M15" s="18"/>
      <c r="N15" s="2"/>
      <c r="O15" s="64"/>
      <c r="P15" s="64"/>
      <c r="Q15" s="61"/>
      <c r="R15" s="39"/>
    </row>
    <row r="16" spans="1:18" ht="12.75">
      <c r="A16" s="1">
        <v>9</v>
      </c>
      <c r="B16" s="18">
        <v>14</v>
      </c>
      <c r="C16" s="18" t="s">
        <v>78</v>
      </c>
      <c r="D16" s="68" t="s">
        <v>78</v>
      </c>
      <c r="E16" s="18">
        <v>10</v>
      </c>
      <c r="F16" s="68">
        <v>13</v>
      </c>
      <c r="G16" s="69" t="s">
        <v>78</v>
      </c>
      <c r="H16" s="69"/>
      <c r="I16" s="103"/>
      <c r="J16" s="69"/>
      <c r="K16" s="69"/>
      <c r="L16" s="69"/>
      <c r="M16" s="67"/>
      <c r="N16" s="2"/>
      <c r="O16" s="64"/>
      <c r="P16" s="64"/>
      <c r="Q16" s="61"/>
      <c r="R16" s="39"/>
    </row>
    <row r="17" spans="1:18" ht="12.75">
      <c r="A17" s="1">
        <v>10</v>
      </c>
      <c r="B17" s="18" t="s">
        <v>78</v>
      </c>
      <c r="C17" s="18" t="s">
        <v>78</v>
      </c>
      <c r="D17" s="68" t="s">
        <v>78</v>
      </c>
      <c r="E17" s="68">
        <v>9</v>
      </c>
      <c r="F17" s="68">
        <v>18</v>
      </c>
      <c r="G17" s="18" t="s">
        <v>78</v>
      </c>
      <c r="H17" s="68"/>
      <c r="I17" s="103"/>
      <c r="J17" s="69"/>
      <c r="K17" s="69"/>
      <c r="L17" s="69"/>
      <c r="M17" s="67"/>
      <c r="N17" s="2"/>
      <c r="O17" s="64"/>
      <c r="P17" s="64"/>
      <c r="Q17" s="64"/>
      <c r="R17" s="39"/>
    </row>
    <row r="18" spans="1:18" ht="12.75">
      <c r="A18" s="1">
        <v>11</v>
      </c>
      <c r="B18" s="18">
        <v>24</v>
      </c>
      <c r="C18" s="18" t="s">
        <v>78</v>
      </c>
      <c r="D18" s="68" t="s">
        <v>78</v>
      </c>
      <c r="E18" s="68">
        <v>11</v>
      </c>
      <c r="F18" s="68">
        <v>18</v>
      </c>
      <c r="G18" s="69" t="s">
        <v>78</v>
      </c>
      <c r="H18" s="68"/>
      <c r="I18" s="103" t="s">
        <v>71</v>
      </c>
      <c r="J18" s="69"/>
      <c r="K18" s="69"/>
      <c r="L18" s="69"/>
      <c r="M18" s="67"/>
      <c r="N18" s="2"/>
      <c r="O18" s="64"/>
      <c r="P18" s="64"/>
      <c r="Q18" s="61"/>
      <c r="R18" s="39"/>
    </row>
    <row r="19" spans="1:18" ht="12.75">
      <c r="A19" s="1">
        <v>12</v>
      </c>
      <c r="B19" s="18">
        <v>9</v>
      </c>
      <c r="C19" s="18" t="s">
        <v>78</v>
      </c>
      <c r="D19" s="68" t="s">
        <v>78</v>
      </c>
      <c r="E19" s="68">
        <v>9</v>
      </c>
      <c r="F19" s="68">
        <v>19</v>
      </c>
      <c r="G19" s="69" t="s">
        <v>78</v>
      </c>
      <c r="H19" s="68"/>
      <c r="I19" s="103"/>
      <c r="J19" s="69"/>
      <c r="K19" s="69"/>
      <c r="L19" s="69"/>
      <c r="M19" s="18"/>
      <c r="N19" s="2"/>
      <c r="O19" s="64"/>
      <c r="P19" s="64"/>
      <c r="Q19" s="65"/>
      <c r="R19" s="39"/>
    </row>
    <row r="20" spans="1:18" ht="12.75">
      <c r="A20" s="1">
        <v>13</v>
      </c>
      <c r="B20" s="18">
        <v>18</v>
      </c>
      <c r="C20" s="18" t="s">
        <v>78</v>
      </c>
      <c r="D20" s="68" t="s">
        <v>78</v>
      </c>
      <c r="E20" s="68">
        <v>16</v>
      </c>
      <c r="F20" s="68">
        <v>14</v>
      </c>
      <c r="G20" s="69">
        <v>6</v>
      </c>
      <c r="H20" s="68"/>
      <c r="I20" s="103">
        <v>8</v>
      </c>
      <c r="J20" s="69"/>
      <c r="K20" s="69"/>
      <c r="L20" s="69"/>
      <c r="M20" s="67"/>
      <c r="N20" s="2"/>
      <c r="O20" s="64"/>
      <c r="P20" s="64"/>
      <c r="Q20" s="39"/>
      <c r="R20" s="39"/>
    </row>
    <row r="21" spans="1:18" ht="12.75">
      <c r="A21" s="1">
        <v>14</v>
      </c>
      <c r="B21" s="18">
        <v>16</v>
      </c>
      <c r="C21" s="18" t="s">
        <v>78</v>
      </c>
      <c r="D21" s="68" t="s">
        <v>78</v>
      </c>
      <c r="E21" s="68">
        <v>20</v>
      </c>
      <c r="F21" s="68" t="s">
        <v>78</v>
      </c>
      <c r="G21" s="69">
        <v>6</v>
      </c>
      <c r="H21" s="68"/>
      <c r="I21" s="103">
        <v>6</v>
      </c>
      <c r="J21" s="69"/>
      <c r="K21" s="69"/>
      <c r="L21" s="69"/>
      <c r="M21" s="67"/>
      <c r="N21" s="2"/>
      <c r="O21" s="64"/>
      <c r="P21" s="64"/>
      <c r="Q21" s="61"/>
      <c r="R21" s="39"/>
    </row>
    <row r="22" spans="1:18" ht="12.75">
      <c r="A22" s="1">
        <v>15</v>
      </c>
      <c r="B22" s="18">
        <v>12</v>
      </c>
      <c r="C22" s="18" t="s">
        <v>78</v>
      </c>
      <c r="D22" s="68" t="s">
        <v>78</v>
      </c>
      <c r="E22" s="68">
        <v>22</v>
      </c>
      <c r="F22" s="68" t="s">
        <v>78</v>
      </c>
      <c r="G22" s="69">
        <v>19</v>
      </c>
      <c r="H22" s="68"/>
      <c r="I22" s="103">
        <v>10</v>
      </c>
      <c r="J22" s="69"/>
      <c r="K22" s="69"/>
      <c r="L22" s="69"/>
      <c r="M22" s="67"/>
      <c r="N22" s="2"/>
      <c r="O22" s="64"/>
      <c r="P22" s="64"/>
      <c r="Q22" s="65"/>
      <c r="R22" s="39"/>
    </row>
    <row r="23" spans="1:18" ht="12.75">
      <c r="A23" s="1">
        <v>16</v>
      </c>
      <c r="B23" s="18">
        <v>22</v>
      </c>
      <c r="C23" s="18" t="s">
        <v>78</v>
      </c>
      <c r="D23" s="68">
        <v>23</v>
      </c>
      <c r="E23" s="68" t="s">
        <v>78</v>
      </c>
      <c r="F23" s="18" t="s">
        <v>120</v>
      </c>
      <c r="G23" s="18">
        <v>13</v>
      </c>
      <c r="H23" s="18"/>
      <c r="I23" s="103">
        <v>12</v>
      </c>
      <c r="J23" s="69"/>
      <c r="K23" s="69"/>
      <c r="L23" s="69"/>
      <c r="M23" s="67"/>
      <c r="N23" s="2"/>
      <c r="O23" s="64"/>
      <c r="P23" s="64"/>
      <c r="Q23" s="64"/>
      <c r="R23" s="39"/>
    </row>
    <row r="24" spans="1:18" ht="12.75">
      <c r="A24" s="1">
        <v>17</v>
      </c>
      <c r="B24" s="18">
        <v>22</v>
      </c>
      <c r="C24" s="18" t="s">
        <v>78</v>
      </c>
      <c r="D24" s="68" t="s">
        <v>78</v>
      </c>
      <c r="E24" s="68" t="s">
        <v>78</v>
      </c>
      <c r="F24" s="18" t="s">
        <v>78</v>
      </c>
      <c r="G24" s="18"/>
      <c r="H24" s="18"/>
      <c r="I24" s="103"/>
      <c r="J24" s="69"/>
      <c r="K24" s="69"/>
      <c r="L24" s="69"/>
      <c r="M24" s="67"/>
      <c r="N24" s="2"/>
      <c r="O24" s="64"/>
      <c r="P24" s="64"/>
      <c r="Q24" s="61"/>
      <c r="R24" s="39"/>
    </row>
    <row r="25" spans="1:18" ht="12.75">
      <c r="A25" s="1">
        <v>18</v>
      </c>
      <c r="B25" s="18">
        <v>16</v>
      </c>
      <c r="C25" s="18" t="s">
        <v>78</v>
      </c>
      <c r="D25" s="68">
        <v>15</v>
      </c>
      <c r="E25" s="68" t="s">
        <v>78</v>
      </c>
      <c r="F25" s="18" t="s">
        <v>78</v>
      </c>
      <c r="G25" s="18">
        <v>14</v>
      </c>
      <c r="H25" s="18"/>
      <c r="I25" s="103">
        <v>11</v>
      </c>
      <c r="J25" s="69"/>
      <c r="K25" s="69"/>
      <c r="L25" s="69"/>
      <c r="M25" s="67"/>
      <c r="N25" s="2"/>
      <c r="O25" s="64"/>
      <c r="P25" s="64"/>
      <c r="Q25" s="61"/>
      <c r="R25" s="39"/>
    </row>
    <row r="26" spans="1:18" ht="12.75">
      <c r="A26" s="1">
        <v>19</v>
      </c>
      <c r="B26" s="18">
        <v>20</v>
      </c>
      <c r="C26" s="18" t="s">
        <v>78</v>
      </c>
      <c r="D26" s="68">
        <v>8</v>
      </c>
      <c r="E26" s="68" t="s">
        <v>78</v>
      </c>
      <c r="F26" s="18" t="s">
        <v>78</v>
      </c>
      <c r="G26" s="18">
        <v>6</v>
      </c>
      <c r="H26" s="18"/>
      <c r="I26" s="103">
        <v>7</v>
      </c>
      <c r="J26" s="18"/>
      <c r="K26" s="69"/>
      <c r="L26" s="69"/>
      <c r="M26" s="67"/>
      <c r="N26" s="2"/>
      <c r="O26" s="64"/>
      <c r="P26" s="64"/>
      <c r="Q26" s="64"/>
      <c r="R26" s="39"/>
    </row>
    <row r="27" spans="1:17" ht="12.75">
      <c r="A27" s="1">
        <v>20</v>
      </c>
      <c r="B27" s="18">
        <v>23</v>
      </c>
      <c r="C27" s="18" t="s">
        <v>78</v>
      </c>
      <c r="D27" s="68">
        <v>7</v>
      </c>
      <c r="E27" s="68" t="s">
        <v>78</v>
      </c>
      <c r="F27" s="18" t="s">
        <v>78</v>
      </c>
      <c r="G27" s="18">
        <v>8</v>
      </c>
      <c r="H27" s="18"/>
      <c r="I27" s="103"/>
      <c r="J27" s="69"/>
      <c r="K27" s="69"/>
      <c r="L27" s="69"/>
      <c r="M27" s="67"/>
      <c r="N27" s="2"/>
      <c r="O27" s="64"/>
      <c r="P27" s="2"/>
      <c r="Q27" s="2"/>
    </row>
    <row r="28" spans="1:17" ht="12.75">
      <c r="A28" s="1">
        <v>21</v>
      </c>
      <c r="B28" s="18">
        <v>13</v>
      </c>
      <c r="C28" s="18" t="s">
        <v>78</v>
      </c>
      <c r="D28" s="68" t="s">
        <v>78</v>
      </c>
      <c r="E28" s="68" t="s">
        <v>78</v>
      </c>
      <c r="F28" s="18" t="s">
        <v>78</v>
      </c>
      <c r="G28" s="18">
        <v>9</v>
      </c>
      <c r="H28" s="18"/>
      <c r="I28" s="103"/>
      <c r="J28" s="69"/>
      <c r="K28" s="69"/>
      <c r="L28" s="69"/>
      <c r="M28" s="67"/>
      <c r="N28" s="2"/>
      <c r="O28" s="2"/>
      <c r="P28" s="2"/>
      <c r="Q28" s="2"/>
    </row>
    <row r="29" spans="1:17" ht="12.75">
      <c r="A29" s="1">
        <v>22</v>
      </c>
      <c r="B29" s="18" t="s">
        <v>78</v>
      </c>
      <c r="C29" s="18" t="s">
        <v>78</v>
      </c>
      <c r="D29" s="68" t="s">
        <v>78</v>
      </c>
      <c r="E29" s="68" t="s">
        <v>78</v>
      </c>
      <c r="F29" s="18" t="s">
        <v>78</v>
      </c>
      <c r="G29" s="18"/>
      <c r="H29" s="18"/>
      <c r="I29" s="103"/>
      <c r="J29" s="69"/>
      <c r="K29" s="69"/>
      <c r="L29" s="69"/>
      <c r="M29" s="67"/>
      <c r="N29" s="2"/>
      <c r="O29" s="2"/>
      <c r="P29" s="2"/>
      <c r="Q29" s="2"/>
    </row>
    <row r="30" spans="1:17" ht="12.75">
      <c r="A30" s="1">
        <v>23</v>
      </c>
      <c r="B30" s="18" t="s">
        <v>78</v>
      </c>
      <c r="C30" s="18" t="s">
        <v>78</v>
      </c>
      <c r="D30" s="68" t="s">
        <v>78</v>
      </c>
      <c r="E30" s="68">
        <v>20</v>
      </c>
      <c r="F30" s="18" t="s">
        <v>78</v>
      </c>
      <c r="G30" s="18">
        <v>8</v>
      </c>
      <c r="H30" s="18"/>
      <c r="I30" s="103"/>
      <c r="J30" s="69"/>
      <c r="K30" s="69"/>
      <c r="L30" s="69"/>
      <c r="M30" s="67"/>
      <c r="N30" s="2"/>
      <c r="O30" s="2"/>
      <c r="P30" s="2"/>
      <c r="Q30" s="2"/>
    </row>
    <row r="31" spans="1:17" ht="12.75">
      <c r="A31" s="1">
        <v>24</v>
      </c>
      <c r="B31" s="18" t="s">
        <v>78</v>
      </c>
      <c r="C31" s="18" t="s">
        <v>78</v>
      </c>
      <c r="D31" s="68">
        <v>22</v>
      </c>
      <c r="E31" s="15">
        <v>20</v>
      </c>
      <c r="F31" s="18" t="s">
        <v>78</v>
      </c>
      <c r="G31" s="18">
        <v>5</v>
      </c>
      <c r="H31" s="18"/>
      <c r="I31" s="69"/>
      <c r="J31" s="69"/>
      <c r="K31" s="69"/>
      <c r="L31" s="69"/>
      <c r="M31" s="67"/>
      <c r="N31" s="2"/>
      <c r="O31" s="2"/>
      <c r="P31" s="2"/>
      <c r="Q31" s="2"/>
    </row>
    <row r="32" spans="1:17" ht="12.75">
      <c r="A32" s="1">
        <v>25</v>
      </c>
      <c r="B32" s="18" t="s">
        <v>78</v>
      </c>
      <c r="C32" s="18" t="s">
        <v>78</v>
      </c>
      <c r="D32" s="68">
        <v>21</v>
      </c>
      <c r="E32" s="15">
        <v>11</v>
      </c>
      <c r="F32" s="18" t="s">
        <v>78</v>
      </c>
      <c r="G32" s="18">
        <v>6</v>
      </c>
      <c r="H32" s="18"/>
      <c r="I32" s="18"/>
      <c r="J32" s="69"/>
      <c r="K32" s="69"/>
      <c r="L32" s="69"/>
      <c r="M32" s="67"/>
      <c r="N32" s="2"/>
      <c r="O32" s="2"/>
      <c r="P32" s="2"/>
      <c r="Q32" s="2"/>
    </row>
    <row r="33" spans="1:17" ht="12.75">
      <c r="A33" s="1">
        <v>26</v>
      </c>
      <c r="B33" s="18" t="s">
        <v>78</v>
      </c>
      <c r="C33" s="18" t="s">
        <v>78</v>
      </c>
      <c r="D33" s="68">
        <v>14</v>
      </c>
      <c r="E33" s="68" t="s">
        <v>78</v>
      </c>
      <c r="F33" s="18" t="s">
        <v>78</v>
      </c>
      <c r="G33" s="18">
        <v>6</v>
      </c>
      <c r="H33" s="18"/>
      <c r="I33" s="18"/>
      <c r="J33" s="69"/>
      <c r="K33" s="69"/>
      <c r="L33" s="69"/>
      <c r="M33" s="67"/>
      <c r="N33" s="2"/>
      <c r="O33" s="2"/>
      <c r="P33" s="2"/>
      <c r="Q33" s="2"/>
    </row>
    <row r="34" spans="1:17" ht="12.75">
      <c r="A34" s="1">
        <v>27</v>
      </c>
      <c r="B34" s="18" t="s">
        <v>78</v>
      </c>
      <c r="C34" s="18">
        <v>5</v>
      </c>
      <c r="D34" s="68">
        <v>14</v>
      </c>
      <c r="E34" s="68" t="s">
        <v>78</v>
      </c>
      <c r="F34" s="18" t="s">
        <v>78</v>
      </c>
      <c r="G34" s="18">
        <v>6</v>
      </c>
      <c r="H34" s="18"/>
      <c r="I34" s="18"/>
      <c r="J34" s="69"/>
      <c r="K34" s="69"/>
      <c r="L34" s="69"/>
      <c r="M34" s="67"/>
      <c r="N34" s="2"/>
      <c r="O34" s="2"/>
      <c r="P34" s="2"/>
      <c r="Q34" s="2"/>
    </row>
    <row r="35" spans="1:17" ht="12.75">
      <c r="A35" s="1">
        <v>28</v>
      </c>
      <c r="B35" s="18" t="s">
        <v>78</v>
      </c>
      <c r="C35" s="18" t="s">
        <v>78</v>
      </c>
      <c r="D35" s="68" t="s">
        <v>78</v>
      </c>
      <c r="E35" s="68">
        <v>14</v>
      </c>
      <c r="F35" s="18" t="s">
        <v>78</v>
      </c>
      <c r="G35" s="18">
        <v>7</v>
      </c>
      <c r="H35" s="18"/>
      <c r="I35" s="18"/>
      <c r="J35" s="69"/>
      <c r="K35" s="69"/>
      <c r="L35" s="69"/>
      <c r="M35" s="67"/>
      <c r="N35" s="2"/>
      <c r="O35" s="2"/>
      <c r="P35" s="2"/>
      <c r="Q35" s="2"/>
    </row>
    <row r="36" spans="1:17" ht="12.75">
      <c r="A36" s="1">
        <v>29</v>
      </c>
      <c r="B36" s="18" t="s">
        <v>78</v>
      </c>
      <c r="C36" s="18"/>
      <c r="D36" s="68">
        <v>16</v>
      </c>
      <c r="E36" s="15">
        <v>10</v>
      </c>
      <c r="F36" s="18" t="s">
        <v>78</v>
      </c>
      <c r="G36" s="18">
        <v>8</v>
      </c>
      <c r="H36" s="18"/>
      <c r="I36" s="103"/>
      <c r="J36" s="69"/>
      <c r="K36" s="69"/>
      <c r="L36" s="67"/>
      <c r="M36" s="67"/>
      <c r="N36" s="2"/>
      <c r="O36" s="2"/>
      <c r="P36" s="2"/>
      <c r="Q36" s="2"/>
    </row>
    <row r="37" spans="1:17" ht="12.75">
      <c r="A37" s="1">
        <v>30</v>
      </c>
      <c r="B37" s="18" t="s">
        <v>78</v>
      </c>
      <c r="C37" s="18"/>
      <c r="D37" s="68">
        <v>15</v>
      </c>
      <c r="E37" s="68">
        <v>9</v>
      </c>
      <c r="F37" s="18">
        <v>10</v>
      </c>
      <c r="G37" s="18"/>
      <c r="H37" s="18"/>
      <c r="I37" s="18"/>
      <c r="J37" s="69"/>
      <c r="K37" s="69"/>
      <c r="L37" s="67"/>
      <c r="M37" s="67"/>
      <c r="N37" s="2"/>
      <c r="O37" s="2"/>
      <c r="P37" s="2"/>
      <c r="Q37" s="2"/>
    </row>
    <row r="38" spans="1:17" ht="12.75">
      <c r="A38" s="1">
        <v>31</v>
      </c>
      <c r="B38" s="18" t="s">
        <v>78</v>
      </c>
      <c r="C38" s="18"/>
      <c r="D38" s="15">
        <v>15</v>
      </c>
      <c r="E38" s="18"/>
      <c r="F38" s="18" t="s">
        <v>78</v>
      </c>
      <c r="G38" s="18"/>
      <c r="H38" s="69"/>
      <c r="I38" s="18"/>
      <c r="J38" s="18"/>
      <c r="K38" s="69"/>
      <c r="L38" s="18"/>
      <c r="M38" s="67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5" ht="12.75">
      <c r="A40" s="13" t="s">
        <v>16</v>
      </c>
      <c r="B40" s="1">
        <f aca="true" t="shared" si="3" ref="B40:M40">COUNTIF(B8:B38,"&gt;42")</f>
        <v>0</v>
      </c>
      <c r="C40" s="1">
        <f t="shared" si="3"/>
        <v>0</v>
      </c>
      <c r="D40" s="1">
        <f t="shared" si="3"/>
        <v>0</v>
      </c>
      <c r="E40" s="1">
        <f t="shared" si="3"/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f t="shared" si="3"/>
        <v>0</v>
      </c>
      <c r="K40" s="1">
        <f t="shared" si="3"/>
        <v>0</v>
      </c>
      <c r="L40" s="1">
        <f t="shared" si="3"/>
        <v>0</v>
      </c>
      <c r="M40" s="1">
        <f t="shared" si="3"/>
        <v>0</v>
      </c>
      <c r="N40" s="2"/>
      <c r="O40" s="2"/>
    </row>
    <row r="41" spans="1:15" ht="12.75">
      <c r="A41" s="13" t="s">
        <v>74</v>
      </c>
      <c r="B41" s="12">
        <f>COUNTA(B8:B38)-COUNTIF(B8:B38,"x")-COUNTIF(B8:B38,"DF")-COUNTIF(B8:B38,"AE")-COUNTIF(B8:B38,"AQ")-COUNTIF(B8:B38,"FF")-COUNTIF(B8:B38,"PP")-COUNTIF(B8:B38,"PO")-COUNTIF(B8:B38,"O")</f>
        <v>16</v>
      </c>
      <c r="C41" s="12">
        <f aca="true" t="shared" si="4" ref="C41:M41">COUNTA(C8:C38)-COUNTIF(C8:C38,"x")-COUNTIF(C8:C38,"DF")-COUNTIF(C8:C38,"AE")-COUNTIF(C8:C38,"AQ")-COUNTIF(C8:C38,"FF")-COUNTIF(C8:C38,"PP")-COUNTIF(C8:C38,"PO")-COUNTIF(C8:C38,"O")</f>
        <v>1</v>
      </c>
      <c r="D41" s="12">
        <f t="shared" si="4"/>
        <v>11</v>
      </c>
      <c r="E41" s="12">
        <f t="shared" si="4"/>
        <v>21</v>
      </c>
      <c r="F41" s="12">
        <f t="shared" si="4"/>
        <v>13</v>
      </c>
      <c r="G41" s="12">
        <f t="shared" si="4"/>
        <v>15</v>
      </c>
      <c r="H41" s="12">
        <f t="shared" si="4"/>
        <v>0</v>
      </c>
      <c r="I41" s="12">
        <f t="shared" si="4"/>
        <v>13</v>
      </c>
      <c r="J41" s="12">
        <f t="shared" si="4"/>
        <v>0</v>
      </c>
      <c r="K41" s="12">
        <f t="shared" si="4"/>
        <v>0</v>
      </c>
      <c r="L41" s="12">
        <f t="shared" si="4"/>
        <v>0</v>
      </c>
      <c r="M41" s="12">
        <f t="shared" si="4"/>
        <v>0</v>
      </c>
      <c r="N41" s="2"/>
      <c r="O41" s="21">
        <f>SUM(B41:M41)</f>
        <v>90</v>
      </c>
    </row>
    <row r="43" ht="12.75">
      <c r="A43" s="7" t="s">
        <v>36</v>
      </c>
    </row>
  </sheetData>
  <sheetProtection password="CC53" sheet="1" objects="1" scenarios="1"/>
  <conditionalFormatting sqref="S3 B6:M6">
    <cfRule type="cellIs" priority="1" dxfId="15" operator="equal" stopIfTrue="1">
      <formula>0</formula>
    </cfRule>
  </conditionalFormatting>
  <conditionalFormatting sqref="B40">
    <cfRule type="cellIs" priority="2" dxfId="0" operator="greaterThan" stopIfTrue="1">
      <formula>0</formula>
    </cfRule>
    <cfRule type="cellIs" priority="3" dxfId="1" operator="equal" stopIfTrue="1">
      <formula>0</formula>
    </cfRule>
  </conditionalFormatting>
  <conditionalFormatting sqref="C40:M40">
    <cfRule type="cellIs" priority="4" dxfId="1" operator="equal" stopIfTrue="1">
      <formula>0</formula>
    </cfRule>
    <cfRule type="cellIs" priority="5" dxfId="0" operator="greaterThan" stopIfTrue="1">
      <formula>0</formula>
    </cfRule>
  </conditionalFormatting>
  <conditionalFormatting sqref="O4:O5 P4 Q5">
    <cfRule type="cellIs" priority="6" dxfId="0" operator="greaterThan" stopIfTrue="1">
      <formula>0</formula>
    </cfRule>
  </conditionalFormatting>
  <conditionalFormatting sqref="Q7">
    <cfRule type="cellIs" priority="7" dxfId="0" operator="greaterThan" stopIfTrue="1">
      <formula>29</formula>
    </cfRule>
  </conditionalFormatting>
  <conditionalFormatting sqref="R5">
    <cfRule type="cellIs" priority="8" dxfId="0" operator="greaterThan" stopIfTrue="1">
      <formula>42</formula>
    </cfRule>
    <cfRule type="cellIs" priority="9" dxfId="1" operator="equal" stopIfTrue="1">
      <formula>0</formula>
    </cfRule>
  </conditionalFormatting>
  <conditionalFormatting sqref="O3">
    <cfRule type="expression" priority="10" dxfId="0" stopIfTrue="1">
      <formula>$O$4&gt;0</formula>
    </cfRule>
  </conditionalFormatting>
  <conditionalFormatting sqref="P3">
    <cfRule type="expression" priority="11" dxfId="0" stopIfTrue="1">
      <formula>$P$4&gt;0</formula>
    </cfRule>
  </conditionalFormatting>
  <conditionalFormatting sqref="B4:M4 S4">
    <cfRule type="cellIs" priority="12" dxfId="6" operator="between" stopIfTrue="1">
      <formula>29</formula>
      <formula>200</formula>
    </cfRule>
    <cfRule type="cellIs" priority="13" dxfId="0" operator="between" stopIfTrue="1">
      <formula>20</formula>
      <formula>29</formula>
    </cfRule>
  </conditionalFormatting>
  <conditionalFormatting sqref="Q4">
    <cfRule type="expression" priority="14" dxfId="0" stopIfTrue="1">
      <formula>$AC$5&gt;0</formula>
    </cfRule>
  </conditionalFormatting>
  <conditionalFormatting sqref="R4">
    <cfRule type="cellIs" priority="15" dxfId="3" operator="between" stopIfTrue="1">
      <formula>42</formula>
      <formula>1000</formula>
    </cfRule>
  </conditionalFormatting>
  <conditionalFormatting sqref="B5:M5">
    <cfRule type="cellIs" priority="16" dxfId="0" operator="between" stopIfTrue="1">
      <formula>42</formula>
      <formula>1000</formula>
    </cfRule>
    <cfRule type="cellIs" priority="17" dxfId="1" operator="equal" stopIfTrue="1">
      <formula>0</formula>
    </cfRule>
  </conditionalFormatting>
  <conditionalFormatting sqref="B8:M38">
    <cfRule type="cellIs" priority="18" dxfId="0" operator="between" stopIfTrue="1">
      <formula>42</formula>
      <formula>1000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Bernardo Monteiro da Silva</cp:lastModifiedBy>
  <cp:lastPrinted>2008-09-05T22:02:10Z</cp:lastPrinted>
  <dcterms:created xsi:type="dcterms:W3CDTF">2008-07-31T14:29:57Z</dcterms:created>
  <dcterms:modified xsi:type="dcterms:W3CDTF">2013-09-25T13:37:55Z</dcterms:modified>
  <cp:category/>
  <cp:version/>
  <cp:contentType/>
  <cp:contentStatus/>
</cp:coreProperties>
</file>