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5480" windowHeight="8130" tabRatio="682" activeTab="2"/>
  </bookViews>
  <sheets>
    <sheet name="Ficha de identificação do proje" sheetId="1" r:id="rId1"/>
    <sheet name="PCP - Tabela 1" sheetId="2" r:id="rId2"/>
    <sheet name="PCP - Tabela 2" sheetId="3" r:id="rId3"/>
    <sheet name="Relatório PCP - Tabela 3" sheetId="4" r:id="rId4"/>
    <sheet name="Relatório PCP - Tabela 4" sheetId="5" r:id="rId5"/>
    <sheet name="Relatório PCP - Tabela 5" sheetId="6" r:id="rId6"/>
    <sheet name="Relatório PCP - Tabela 6" sheetId="7" r:id="rId7"/>
    <sheet name="Relatório PCP - Tabela 7 " sheetId="8" r:id="rId8"/>
    <sheet name="Relatório PCP - Tabela 8" sheetId="9" r:id="rId9"/>
    <sheet name="Relatório PCP - Tabela 9" sheetId="10" r:id="rId10"/>
    <sheet name="Considerações" sheetId="11" r:id="rId11"/>
    <sheet name="Planilha12" sheetId="12" state="hidden" r:id="rId12"/>
  </sheets>
  <definedNames>
    <definedName name="_xlnm.Print_Area" localSheetId="10">'Considerações'!$A$1:$M$242</definedName>
    <definedName name="_xlnm.Print_Area" localSheetId="2">'PCP - Tabela 2'!$A$1:$N$204</definedName>
    <definedName name="_xlnm.Print_Area" localSheetId="3">'Relatório PCP - Tabela 3'!$A$1:$L$37</definedName>
    <definedName name="_xlnm.Print_Area" localSheetId="4">'Relatório PCP - Tabela 4'!$A$1:$P$77</definedName>
    <definedName name="_xlnm.Print_Area" localSheetId="5">'Relatório PCP - Tabela 5'!$A$1:$Q$105</definedName>
    <definedName name="_xlnm.Print_Area" localSheetId="7">'Relatório PCP - Tabela 7 '!$A$1:$R$232</definedName>
    <definedName name="_xlnm.Print_Area" localSheetId="8">'Relatório PCP - Tabela 8'!$A$1:$N$40</definedName>
    <definedName name="_xlnm.Print_Area" localSheetId="9">'Relatório PCP - Tabela 9'!$A$1:$N$246</definedName>
    <definedName name="Excel_BuiltIn_Print_Area_10_1">'Relatório PCP - Tabela 9'!$A$1:$L$246</definedName>
    <definedName name="Excel_BuiltIn_Print_Area_5_1">'Relatório PCP - Tabela 4'!$A$1:$N$77</definedName>
    <definedName name="Excel_BuiltIn_Print_Area_5_1_1">'Relatório PCP - Tabela 4'!$A$1:$M$77</definedName>
    <definedName name="Excel_BuiltIn_Print_Area_6_1">'Relatório PCP - Tabela 5'!$A$1:$P$105</definedName>
    <definedName name="Excel_BuiltIn_Print_Area_8_1">'Relatório PCP - Tabela 7 '!$A$1:$W$233</definedName>
    <definedName name="Excel_BuiltIn_Print_Area_8_1_1">'Relatório PCP - Tabela 7 '!$A$1:$Q$214</definedName>
  </definedNames>
  <calcPr fullCalcOnLoad="1"/>
</workbook>
</file>

<file path=xl/sharedStrings.xml><?xml version="1.0" encoding="utf-8"?>
<sst xmlns="http://schemas.openxmlformats.org/spreadsheetml/2006/main" count="1263" uniqueCount="382">
  <si>
    <t>PROJETO DE CONTROLE DA POLUIÇÃO</t>
  </si>
  <si>
    <t>Pesquisa Sísmica</t>
  </si>
  <si>
    <t>Nome da empresa:</t>
  </si>
  <si>
    <t>Data de entrega:</t>
  </si>
  <si>
    <t>Região</t>
  </si>
  <si>
    <t xml:space="preserve">Outras regiões </t>
  </si>
  <si>
    <t>(Obs. 1):</t>
  </si>
  <si>
    <t>Referente ao período (dd/mm/aaaa):</t>
  </si>
  <si>
    <t>Início do empreendimento</t>
  </si>
  <si>
    <t>Término do empreendimento</t>
  </si>
  <si>
    <t>dia</t>
  </si>
  <si>
    <t>mês</t>
  </si>
  <si>
    <t>ano</t>
  </si>
  <si>
    <t xml:space="preserve"> Responsável pelas informações sobre o Projeto de Controle da Poluição:</t>
  </si>
  <si>
    <t>Nome:</t>
  </si>
  <si>
    <t>Cargo:</t>
  </si>
  <si>
    <t>Assinatura</t>
  </si>
  <si>
    <t>Obs. 1:</t>
  </si>
  <si>
    <t>Caso a atividade tenha se</t>
  </si>
  <si>
    <t>desenvolvido em mais de uma</t>
  </si>
  <si>
    <t>Região, inserir as demais</t>
  </si>
  <si>
    <t>no espaço indicado, separando por</t>
  </si>
  <si>
    <t>ponto e vírgula.</t>
  </si>
  <si>
    <t>EMPRESA:</t>
  </si>
  <si>
    <t>PESQUISA SÍSMICA</t>
  </si>
  <si>
    <t>Nome do empreendimento:</t>
  </si>
  <si>
    <t>PROJETO DE CONTROLE DA POLUIÇÃO (PCP)</t>
  </si>
  <si>
    <r>
      <t>Processo IBAMA n.</t>
    </r>
    <r>
      <rPr>
        <b/>
        <vertAlign val="superscript"/>
        <sz val="9"/>
        <rFont val="Arial Narrow"/>
        <family val="2"/>
      </rPr>
      <t>o</t>
    </r>
    <r>
      <rPr>
        <b/>
        <sz val="9"/>
        <rFont val="Arial Narrow"/>
        <family val="2"/>
      </rPr>
      <t xml:space="preserve"> :</t>
    </r>
  </si>
  <si>
    <t>Região:</t>
  </si>
  <si>
    <t>Outras regiões (Obs. 1):</t>
  </si>
  <si>
    <t>Revisão número:</t>
  </si>
  <si>
    <t>Data de entrega desta Revisão:</t>
  </si>
  <si>
    <t>Pág. 1/1</t>
  </si>
  <si>
    <t>Tabela 1 - PCP - META DE REDUÇÃO DE GERAÇÃO DE RESÍDUOS</t>
  </si>
  <si>
    <t>Item</t>
  </si>
  <si>
    <t>RESÍDUO                                                                (Obs. 2)</t>
  </si>
  <si>
    <t>Quantitativo relativo</t>
  </si>
  <si>
    <t>Meta</t>
  </si>
  <si>
    <t xml:space="preserve">anterior de </t>
  </si>
  <si>
    <t>para este</t>
  </si>
  <si>
    <t>referência</t>
  </si>
  <si>
    <t>empreendimento</t>
  </si>
  <si>
    <t>(g/homem.dia)</t>
  </si>
  <si>
    <t>Resíduos oleosos</t>
  </si>
  <si>
    <t xml:space="preserve">Resíduos contaminado </t>
  </si>
  <si>
    <t xml:space="preserve">Tambor / Bombona contaminado </t>
  </si>
  <si>
    <t>Lâmpada fluorescente</t>
  </si>
  <si>
    <t>Pilha e bateria</t>
  </si>
  <si>
    <t>Obs. 2:</t>
  </si>
  <si>
    <t xml:space="preserve"> Na relação de resíduos, </t>
  </si>
  <si>
    <t>Resíduo infecto-contagioso</t>
  </si>
  <si>
    <t>a contaminação se refere</t>
  </si>
  <si>
    <t>Cartucho de impressão</t>
  </si>
  <si>
    <t xml:space="preserve"> a óleo e/ou produtos químicos.</t>
  </si>
  <si>
    <t xml:space="preserve">Lodo residual do esgoto tratado </t>
  </si>
  <si>
    <t>Resíduo alimentar desembarcado</t>
  </si>
  <si>
    <t>Obs.3:</t>
  </si>
  <si>
    <t>Considerar densidade</t>
  </si>
  <si>
    <t xml:space="preserve">Madeira não contaminada </t>
  </si>
  <si>
    <r>
      <t>1 kg/dm</t>
    </r>
    <r>
      <rPr>
        <vertAlign val="superscript"/>
        <sz val="8"/>
        <rFont val="Arial Narrow"/>
        <family val="2"/>
      </rPr>
      <t>3.</t>
    </r>
  </si>
  <si>
    <t xml:space="preserve">Vidro não contaminado </t>
  </si>
  <si>
    <t xml:space="preserve">Plástico não contaminado </t>
  </si>
  <si>
    <t xml:space="preserve">Papel/papelão não contaminado </t>
  </si>
  <si>
    <t xml:space="preserve">Metal não contaminado </t>
  </si>
  <si>
    <t xml:space="preserve">Tambor / Bombona não contaminado </t>
  </si>
  <si>
    <t>Lata de alumínio</t>
  </si>
  <si>
    <t>Resíduos não passíveis de reciclagem</t>
  </si>
  <si>
    <r>
      <t>Fluido de cabo sísmico (</t>
    </r>
    <r>
      <rPr>
        <b/>
        <sz val="9"/>
        <rFont val="Arial Narrow"/>
        <family val="2"/>
      </rPr>
      <t>Obs. 3</t>
    </r>
    <r>
      <rPr>
        <sz val="9"/>
        <rFont val="Arial Narrow"/>
        <family val="2"/>
      </rPr>
      <t>)</t>
    </r>
  </si>
  <si>
    <t>Borracha não contaminada</t>
  </si>
  <si>
    <t>Produtos Químicos</t>
  </si>
  <si>
    <t>Outros (especificar):</t>
  </si>
  <si>
    <t>Região (Obs. 1):</t>
  </si>
  <si>
    <t>Pág. 1/5</t>
  </si>
  <si>
    <t>Tabela 2 - PCP - METAS DE DISPOSIÇÃO FINAL</t>
  </si>
  <si>
    <t>RESÍDUO                                                   (Obs. 2)</t>
  </si>
  <si>
    <t>Disposição             final                      (Obs. 3)</t>
  </si>
  <si>
    <r>
      <t>Quantitativo      relativo no final do      empreendimento      anterior na Região</t>
    </r>
    <r>
      <rPr>
        <sz val="9"/>
        <rFont val="Arial Narrow"/>
        <family val="2"/>
      </rPr>
      <t xml:space="preserve">      (%)</t>
    </r>
  </si>
  <si>
    <r>
      <t>Meta                         para este      empreendimento</t>
    </r>
    <r>
      <rPr>
        <sz val="9"/>
        <rFont val="Arial Narrow"/>
        <family val="2"/>
      </rPr>
      <t xml:space="preserve">       (%)</t>
    </r>
  </si>
  <si>
    <t xml:space="preserve">Obs. 1: </t>
  </si>
  <si>
    <t>Número da Região onde se localiza o empreendimento, conforme</t>
  </si>
  <si>
    <t xml:space="preserve">              </t>
  </si>
  <si>
    <t>o Quadro 1 da Nota Técnica  CGPEG/DILIC/IBAMA n.º 01/11.</t>
  </si>
  <si>
    <t xml:space="preserve">Obs. 2: </t>
  </si>
  <si>
    <t>Na relação de resíduos, a contaminação se refere a</t>
  </si>
  <si>
    <t>óleo e/ou produtos químicos.</t>
  </si>
  <si>
    <t xml:space="preserve">Obs. 3: </t>
  </si>
  <si>
    <t>Especificar o código, de acordo com o quadro a seguir.</t>
  </si>
  <si>
    <t>Resíduos contaminados</t>
  </si>
  <si>
    <t>Código</t>
  </si>
  <si>
    <t>Tipo de disposição final</t>
  </si>
  <si>
    <t>DF-01</t>
  </si>
  <si>
    <t>Devolução ao fabricante</t>
  </si>
  <si>
    <t>DF-02</t>
  </si>
  <si>
    <t>Reuso</t>
  </si>
  <si>
    <t>DF-03</t>
  </si>
  <si>
    <t>Reciclagem</t>
  </si>
  <si>
    <t>DF-04</t>
  </si>
  <si>
    <t>Recondicionamento</t>
  </si>
  <si>
    <t>Tambor / Bombona contaminado</t>
  </si>
  <si>
    <t>DF-05</t>
  </si>
  <si>
    <t xml:space="preserve">Re-refino </t>
  </si>
  <si>
    <t>DF-06</t>
  </si>
  <si>
    <t xml:space="preserve">Co-processamento </t>
  </si>
  <si>
    <t>DF-07</t>
  </si>
  <si>
    <t>Descontaminação</t>
  </si>
  <si>
    <t>DF-08</t>
  </si>
  <si>
    <t>Aterro sanitário</t>
  </si>
  <si>
    <t>DF-09</t>
  </si>
  <si>
    <t>Aterro industrial</t>
  </si>
  <si>
    <t>DF-10</t>
  </si>
  <si>
    <t>Incineração em terra</t>
  </si>
  <si>
    <t>DF-11</t>
  </si>
  <si>
    <t>DF-12</t>
  </si>
  <si>
    <t>DF-13</t>
  </si>
  <si>
    <t>DF-14</t>
  </si>
  <si>
    <t>DF-15</t>
  </si>
  <si>
    <t>Pág. 2/5</t>
  </si>
  <si>
    <t>Tabela 2 - PCP - METAS DE DISPOSIÇÃO FINAL (continuação)</t>
  </si>
  <si>
    <t>RESÍDUO</t>
  </si>
  <si>
    <t>Disposição             final</t>
  </si>
  <si>
    <t>Lodo residual do esgoto tratado</t>
  </si>
  <si>
    <t>Pág. 3/5</t>
  </si>
  <si>
    <t>Madeira não contaminada</t>
  </si>
  <si>
    <t>Vidro não contaminado</t>
  </si>
  <si>
    <t>Plástico não contaminado</t>
  </si>
  <si>
    <t>Papel/papelão não contaminado</t>
  </si>
  <si>
    <t>Metal não contaminado</t>
  </si>
  <si>
    <t>Pág. 4/5</t>
  </si>
  <si>
    <t xml:space="preserve">Obs. 4: </t>
  </si>
  <si>
    <t>Considerar densidade 1 kg/dm3.</t>
  </si>
  <si>
    <t>Tambor / Bombona não contaminado</t>
  </si>
  <si>
    <r>
      <t>Fluido de cabo sísmico                             (</t>
    </r>
    <r>
      <rPr>
        <b/>
        <sz val="9"/>
        <rFont val="Arial Narrow"/>
        <family val="2"/>
      </rPr>
      <t>Obs. 4</t>
    </r>
    <r>
      <rPr>
        <sz val="9"/>
        <rFont val="Arial Narrow"/>
        <family val="2"/>
      </rPr>
      <t>)</t>
    </r>
  </si>
  <si>
    <t>Pág. 5/5</t>
  </si>
  <si>
    <t>Outros:</t>
  </si>
  <si>
    <t>RELATÓRIO</t>
  </si>
  <si>
    <t>IMPLEMENTAÇÃO DO</t>
  </si>
  <si>
    <t>Tabela 3 - Relatório PCP - CONJUNTO DE EMBARCAÇÕES</t>
  </si>
  <si>
    <t>Nome da embarcação</t>
  </si>
  <si>
    <t>Função                              (Obs. 1)</t>
  </si>
  <si>
    <r>
      <t>N.</t>
    </r>
    <r>
      <rPr>
        <b/>
        <vertAlign val="superscript"/>
        <sz val="10"/>
        <rFont val="Arial Narrow"/>
        <family val="2"/>
      </rPr>
      <t xml:space="preserve">o </t>
    </r>
    <r>
      <rPr>
        <b/>
        <sz val="10"/>
        <rFont val="Arial Narrow"/>
        <family val="2"/>
      </rPr>
      <t>de      trabalhadores</t>
    </r>
  </si>
  <si>
    <r>
      <t>N.</t>
    </r>
    <r>
      <rPr>
        <b/>
        <vertAlign val="superscript"/>
        <sz val="10"/>
        <rFont val="Arial Narrow"/>
        <family val="2"/>
      </rPr>
      <t xml:space="preserve">o </t>
    </r>
    <r>
      <rPr>
        <b/>
        <sz val="10"/>
        <rFont val="Arial Narrow"/>
        <family val="2"/>
      </rPr>
      <t>de dias</t>
    </r>
  </si>
  <si>
    <t xml:space="preserve">Tipo de </t>
  </si>
  <si>
    <t>de geração</t>
  </si>
  <si>
    <t>cabo sísmico</t>
  </si>
  <si>
    <t>de resíduos</t>
  </si>
  <si>
    <t>utilizado</t>
  </si>
  <si>
    <t>Navio sísmico</t>
  </si>
  <si>
    <t>-</t>
  </si>
  <si>
    <r>
      <t xml:space="preserve">Obs. 1: </t>
    </r>
    <r>
      <rPr>
        <sz val="8"/>
        <rFont val="Arial Narrow"/>
        <family val="2"/>
      </rPr>
      <t>Informar a função das embarcações que não o navio sísmico:  se embarcação assistente ou de apoio.</t>
    </r>
  </si>
  <si>
    <t>Pág. 1/2</t>
  </si>
  <si>
    <t>Tabela 4 - Relatório PCP - LOCAIS DE DESEMBARQUE E TRANSPORTE TERRESTRE</t>
  </si>
  <si>
    <t>Tabela 4 – Quadro 1 - LOCAIS DE DESEMBARQUE</t>
  </si>
  <si>
    <r>
      <t>Nome</t>
    </r>
    <r>
      <rPr>
        <sz val="9.5"/>
        <rFont val="Arial Narrow"/>
        <family val="2"/>
      </rPr>
      <t xml:space="preserve">                                                                                                                                               (especificar se é porto ou terminal ou instalação de apoio ou outro)</t>
    </r>
  </si>
  <si>
    <t>Município</t>
  </si>
  <si>
    <t>Estado</t>
  </si>
  <si>
    <r>
      <t>Licença  ambiental</t>
    </r>
    <r>
      <rPr>
        <sz val="9.5"/>
        <rFont val="Arial Narrow"/>
        <family val="2"/>
      </rPr>
      <t xml:space="preserve">           (sim ou não)</t>
    </r>
  </si>
  <si>
    <r>
      <t>Plano de gerenciamento      de resíduos</t>
    </r>
    <r>
      <rPr>
        <sz val="9.5"/>
        <rFont val="Arial Narrow"/>
        <family val="2"/>
      </rPr>
      <t xml:space="preserve">        (sim ou não)</t>
    </r>
  </si>
  <si>
    <r>
      <t xml:space="preserve">Obs. 1: </t>
    </r>
    <r>
      <rPr>
        <sz val="8"/>
        <rFont val="Arial Narrow"/>
        <family val="2"/>
      </rPr>
      <t>Transportado da Tabela 2.</t>
    </r>
  </si>
  <si>
    <r>
      <t xml:space="preserve">Obs. 2: </t>
    </r>
    <r>
      <rPr>
        <sz val="8"/>
        <rFont val="Arial Narrow"/>
        <family val="2"/>
      </rPr>
      <t>Transportado da Tabela 3.</t>
    </r>
  </si>
  <si>
    <t>Pág. 2/2</t>
  </si>
  <si>
    <t>Tabela 4 - Relatório PCP - LOCAIS DE DESEMBARQUE E TRANSPORTE TERRESTRE (continuação)</t>
  </si>
  <si>
    <t>Tabela 4 – Quadro 2 - TRANSPORTE TERRESTRE</t>
  </si>
  <si>
    <t>RESÍDUO                                                                                (Obs. 2)</t>
  </si>
  <si>
    <t>Maior trajeto utilizado (I)</t>
  </si>
  <si>
    <t>Menor trajeto utilizado (II)</t>
  </si>
  <si>
    <t>Trajeto mais frequente (III) (obs. 4)</t>
  </si>
  <si>
    <t>Distância</t>
  </si>
  <si>
    <t>Estados em</t>
  </si>
  <si>
    <t>Número de</t>
  </si>
  <si>
    <t>(km)</t>
  </si>
  <si>
    <t>que transitou (obs. 3)</t>
  </si>
  <si>
    <t xml:space="preserve"> viagens</t>
  </si>
  <si>
    <t>Resíuos oleosos</t>
  </si>
  <si>
    <t>Obs. 3:</t>
  </si>
  <si>
    <t xml:space="preserve">As siglas dos estados </t>
  </si>
  <si>
    <t xml:space="preserve">Tambor contaminado </t>
  </si>
  <si>
    <t>pelos quais os resíduos</t>
  </si>
  <si>
    <t>Bombona contaminada</t>
  </si>
  <si>
    <t xml:space="preserve"> tiverem passado devem</t>
  </si>
  <si>
    <t xml:space="preserve"> ser informadas separadas</t>
  </si>
  <si>
    <t xml:space="preserve"> por vírgula</t>
  </si>
  <si>
    <t>Obs. 4:</t>
  </si>
  <si>
    <t>Caso o trajeto mais frequente</t>
  </si>
  <si>
    <t xml:space="preserve"> seja igual ao menor ou maior </t>
  </si>
  <si>
    <t>trajeto, este fato deve ser</t>
  </si>
  <si>
    <t xml:space="preserve"> indicado na coluna III no </t>
  </si>
  <si>
    <t>formato “idem ao I”ou</t>
  </si>
  <si>
    <t xml:space="preserve"> “idem ao II”.</t>
  </si>
  <si>
    <t xml:space="preserve">Tambor não contaminado </t>
  </si>
  <si>
    <t>Bombona não contaminada</t>
  </si>
  <si>
    <t>Fluido de cabo sísmico</t>
  </si>
  <si>
    <t>Pág. 1/3</t>
  </si>
  <si>
    <t>Tabela 5 - Relatório PCP - EMPRESAS QUE PARTICIPARAM DO PCP</t>
  </si>
  <si>
    <t>Empresa</t>
  </si>
  <si>
    <t>Licença / Autorização</t>
  </si>
  <si>
    <t>Nome</t>
  </si>
  <si>
    <t>CNPJ</t>
  </si>
  <si>
    <t>Número</t>
  </si>
  <si>
    <t>Órgão      ambiental</t>
  </si>
  <si>
    <t>Atividade      licenciada      (Obs. 2)</t>
  </si>
  <si>
    <t>Data</t>
  </si>
  <si>
    <t>Protocolo renovação</t>
  </si>
  <si>
    <t>Emissão</t>
  </si>
  <si>
    <t>Validade</t>
  </si>
  <si>
    <t>Transportado da Tabela 2.</t>
  </si>
  <si>
    <t xml:space="preserve">Especificar o código da atividade para a qual a empresa está licenciada, que esteja condizente com a função que desempenhou no PCP, de acordo com os quadros a seguir. </t>
  </si>
  <si>
    <t xml:space="preserve">Caso conste, em uma única licença, autorização para atividades diferenciadas, deverão ser citadas, na mesma célula, todas as que foram desenvolvidas no PCP. </t>
  </si>
  <si>
    <t>Como exemplos, têm-se: transporte terrestre de resíduos Classe I (TT-01); operação de célula de aterro para resíduos Classe IIA (DF-07); recondicionamento e reutilização de tambores (DF-03, DF-01);</t>
  </si>
  <si>
    <t>transporte terrestre e re-refino de óleo (TT-01; DF-04); transporte terrestre de óleo usado e de serviços de saúde (TT-01;TT-02).</t>
  </si>
  <si>
    <t>Transporte terrestre</t>
  </si>
  <si>
    <t>TT-01</t>
  </si>
  <si>
    <t>Transporte terrestre de resíduos perigosos (Classe I)</t>
  </si>
  <si>
    <t>TT-02</t>
  </si>
  <si>
    <t>Transporte terrestre de resíduos de serviços de saúde (Classe I)</t>
  </si>
  <si>
    <t>TT-03</t>
  </si>
  <si>
    <t>Transporte terrestre de resíduos não-perigosos (Classes IIA e IIB)</t>
  </si>
  <si>
    <t>TT-04</t>
  </si>
  <si>
    <t>Transporte terrestre de resíduos perigosos e não-perigosos</t>
  </si>
  <si>
    <t>Pág. 2/3</t>
  </si>
  <si>
    <t>Tabela 5 - Relatório PCP - EMPRESAS QUE PARTICIPARAM DO PCP (continuação)</t>
  </si>
  <si>
    <t>Atividade licenciada</t>
  </si>
  <si>
    <t>Pág. 3/3</t>
  </si>
  <si>
    <t>Tabela 6 - Relatório PCP - QUANTITATIVOS DE RESÍDUOS GERADOS E DESEMBARCADOS</t>
  </si>
  <si>
    <r>
      <t xml:space="preserve">RESÍDUO                                               </t>
    </r>
    <r>
      <rPr>
        <b/>
        <sz val="9.5"/>
        <rFont val="Arial Narrow"/>
        <family val="2"/>
      </rPr>
      <t>(Obs. 2)</t>
    </r>
  </si>
  <si>
    <t>Embarcações</t>
  </si>
  <si>
    <r>
      <t>Quantitativo      absoluto total      (Obs. 5)</t>
    </r>
    <r>
      <rPr>
        <sz val="9"/>
        <rFont val="Arial Narrow"/>
        <family val="2"/>
      </rPr>
      <t xml:space="preserve">               (kg)</t>
    </r>
  </si>
  <si>
    <t xml:space="preserve">Quantitativo </t>
  </si>
  <si>
    <t>Quantitativo</t>
  </si>
  <si>
    <r>
      <t xml:space="preserve">Meta                      </t>
    </r>
    <r>
      <rPr>
        <b/>
        <sz val="9"/>
        <rFont val="Arial Narrow"/>
        <family val="2"/>
      </rPr>
      <t>(Obs. 4)</t>
    </r>
    <r>
      <rPr>
        <sz val="9"/>
        <rFont val="Arial Narrow"/>
        <family val="2"/>
      </rPr>
      <t xml:space="preserve">      (g/homem.dia)</t>
    </r>
  </si>
  <si>
    <t>assistentes e</t>
  </si>
  <si>
    <t xml:space="preserve">absoluto  </t>
  </si>
  <si>
    <t>relativo</t>
  </si>
  <si>
    <t>de apoio</t>
  </si>
  <si>
    <t xml:space="preserve"> (kg)</t>
  </si>
  <si>
    <t>(Obs. 3)</t>
  </si>
  <si>
    <t>Quantitativo absoluto</t>
  </si>
  <si>
    <t>(kg)</t>
  </si>
  <si>
    <t>Na relação de resíduos, a contaminação se</t>
  </si>
  <si>
    <t>refere a óleo e/ou produtos químicos.</t>
  </si>
  <si>
    <t xml:space="preserve">Quantitativo relativo = </t>
  </si>
  <si>
    <t>[Quantitativo absoluto /</t>
  </si>
  <si>
    <t>(N.º trabalhadores envolvidos x</t>
  </si>
  <si>
    <t>N.º dias de geração de resíduos)] x 1000</t>
  </si>
  <si>
    <t>Transportada da Tabela 1,</t>
  </si>
  <si>
    <t>da Revisão aprovada pela CGPEG.</t>
  </si>
  <si>
    <t>Obs. 5:</t>
  </si>
  <si>
    <r>
      <t>Fluido de cabo sísmico (</t>
    </r>
    <r>
      <rPr>
        <b/>
        <sz val="9"/>
        <rFont val="Arial Narrow"/>
        <family val="2"/>
      </rPr>
      <t>Obs. 6</t>
    </r>
    <r>
      <rPr>
        <sz val="9"/>
        <rFont val="Arial Narrow"/>
        <family val="2"/>
      </rPr>
      <t>)</t>
    </r>
  </si>
  <si>
    <t>Soma dos quantitativos absolutos dos navios</t>
  </si>
  <si>
    <t xml:space="preserve">sísmicos e de todas embarcações </t>
  </si>
  <si>
    <t>Produtos químicos</t>
  </si>
  <si>
    <t>assistentes e de apoio.</t>
  </si>
  <si>
    <t>Obs. 6:</t>
  </si>
  <si>
    <t xml:space="preserve">RESÍDUO                                               </t>
  </si>
  <si>
    <t>Meta                          (g/homem.dia)</t>
  </si>
  <si>
    <t xml:space="preserve">Fluido de cabo sísmico </t>
  </si>
  <si>
    <t>Tabela 7 - Relatório PCP - DISPOSIÇÃO FINAL E ARMAZENAMENTO TEMPORÁRIO</t>
  </si>
  <si>
    <t>RESÍDUO                                                     (Obs. 2)</t>
  </si>
  <si>
    <t>AT</t>
  </si>
  <si>
    <t>DF /</t>
  </si>
  <si>
    <r>
      <t>Meta              (Obs. 7)</t>
    </r>
    <r>
      <rPr>
        <sz val="9"/>
        <rFont val="Arial Narrow"/>
        <family val="2"/>
      </rPr>
      <t xml:space="preserve">           (DF: %)</t>
    </r>
  </si>
  <si>
    <t>absoluto total</t>
  </si>
  <si>
    <t>remanescente</t>
  </si>
  <si>
    <t>absoluto</t>
  </si>
  <si>
    <t>AT final</t>
  </si>
  <si>
    <t>(Obs. 4)</t>
  </si>
  <si>
    <t>destinado</t>
  </si>
  <si>
    <t>(Obs. 6)</t>
  </si>
  <si>
    <t>(Obs. 5)</t>
  </si>
  <si>
    <t>(%)</t>
  </si>
  <si>
    <t>Transportado da Tabela 6.</t>
  </si>
  <si>
    <t>Armazenamento temporário, no dia anterior ao</t>
  </si>
  <si>
    <t>início do empreendimento reportado, de</t>
  </si>
  <si>
    <t>resíduos produzidos até então, dispostos</t>
  </si>
  <si>
    <t>ou não durante o período deste relatório.</t>
  </si>
  <si>
    <t xml:space="preserve">Obs. 5: </t>
  </si>
  <si>
    <t>Especificar o código de disposição final, de</t>
  </si>
  <si>
    <t>acordo com o quadro a seguir e em ordem</t>
  </si>
  <si>
    <t>decrescente de quantidade disposta.</t>
  </si>
  <si>
    <t xml:space="preserve">Obs. 7: </t>
  </si>
  <si>
    <t>Para as DF's =&gt;</t>
  </si>
  <si>
    <t>Quantitativo relativo =</t>
  </si>
  <si>
    <t>Quantitativo absoluto disposto X 100 /</t>
  </si>
  <si>
    <t>Soma dos quantitativos absolutos dispostos</t>
  </si>
  <si>
    <t>Para o AT neste ano =&gt;</t>
  </si>
  <si>
    <t>Quantitativo absoluto armazenado X 100 /</t>
  </si>
  <si>
    <t>( Quantitativo absoluto total + AT remanescente )</t>
  </si>
  <si>
    <t xml:space="preserve">Obs. 8: </t>
  </si>
  <si>
    <t>Transportada da Tabela 2, da Revisão onde constam as Metas vigentes.</t>
  </si>
  <si>
    <t>Tabela 7 - Relatório PCP - DISPOSIÇÃO FINAL E ARMAZENAMENTO TEMPORÁRIO (continuação)</t>
  </si>
  <si>
    <r>
      <t>Quantitativo      absoluto total</t>
    </r>
    <r>
      <rPr>
        <sz val="9"/>
        <rFont val="Arial Narrow"/>
        <family val="2"/>
      </rPr>
      <t xml:space="preserve">      (kg)</t>
    </r>
  </si>
  <si>
    <t>DF /                 AT final</t>
  </si>
  <si>
    <r>
      <t xml:space="preserve">Quantitativo relativo </t>
    </r>
    <r>
      <rPr>
        <sz val="9"/>
        <rFont val="Arial Narrow"/>
        <family val="2"/>
      </rPr>
      <t xml:space="preserve">             (%)</t>
    </r>
  </si>
  <si>
    <r>
      <t xml:space="preserve">Meta                </t>
    </r>
    <r>
      <rPr>
        <sz val="9"/>
        <rFont val="Arial Narrow"/>
        <family val="2"/>
      </rPr>
      <t xml:space="preserve"> (DF: %)</t>
    </r>
  </si>
  <si>
    <t xml:space="preserve">Obs. 9: </t>
  </si>
  <si>
    <r>
      <t>Fluido de cabo sísmico       (</t>
    </r>
    <r>
      <rPr>
        <b/>
        <sz val="9"/>
        <rFont val="Arial Narrow"/>
        <family val="2"/>
      </rPr>
      <t>Obs. 9</t>
    </r>
    <r>
      <rPr>
        <sz val="9"/>
        <rFont val="Arial Narrow"/>
        <family val="2"/>
      </rPr>
      <t>)</t>
    </r>
  </si>
  <si>
    <t>Pág.1/1</t>
  </si>
  <si>
    <t>`</t>
  </si>
  <si>
    <t>Tabela 8 - Relatório PCP - DESCARTE NO MAR</t>
  </si>
  <si>
    <t>Item          (Obs. 2)</t>
  </si>
  <si>
    <t>Função                                  (Obs. 2)</t>
  </si>
  <si>
    <t>Efluentes sanitários e      águas servidas</t>
  </si>
  <si>
    <t>Efluentes oleosos</t>
  </si>
  <si>
    <t>Resíduo alimentar</t>
  </si>
  <si>
    <r>
      <t>Volume descartado             (Obs. 3)</t>
    </r>
    <r>
      <rPr>
        <sz val="9.5"/>
        <rFont val="Arial Narrow"/>
        <family val="2"/>
      </rPr>
      <t xml:space="preserve">                               (m</t>
    </r>
    <r>
      <rPr>
        <vertAlign val="superscript"/>
        <sz val="9.5"/>
        <rFont val="Arial Narrow"/>
        <family val="2"/>
      </rPr>
      <t>3</t>
    </r>
    <r>
      <rPr>
        <sz val="9.5"/>
        <rFont val="Arial Narrow"/>
        <family val="2"/>
      </rPr>
      <t>)</t>
    </r>
  </si>
  <si>
    <r>
      <t>Quantidade descartada      (Obs. 3)</t>
    </r>
    <r>
      <rPr>
        <sz val="9.5"/>
        <rFont val="Arial Narrow"/>
        <family val="2"/>
      </rPr>
      <t xml:space="preserve">                                    (kg)</t>
    </r>
  </si>
  <si>
    <r>
      <t xml:space="preserve">Obs. 3: </t>
    </r>
    <r>
      <rPr>
        <sz val="8"/>
        <rFont val="Arial Narrow"/>
        <family val="2"/>
      </rPr>
      <t>Deve ser feita a medição a cada descarte e apresentados os respectivos valores totais da atividade.</t>
    </r>
  </si>
  <si>
    <t>EMPRESA / UNIDADE GESTORA:</t>
  </si>
  <si>
    <t>Pág. 1/6</t>
  </si>
  <si>
    <t>Tabela 9 - Relatório PCP – CONSOLIDAÇÃO: QUANTITATIVOS DESEMBARCADOS, DISPOSIÇÃO FINAL E DESCARTE NO MAR</t>
  </si>
  <si>
    <t>Tabela 9 – Quadro 1- Relatório PCP - CONSOLIDAÇÃO: QUANTITATIVOS DESEMBARCADOS E DISPOSIÇÃO FINAL</t>
  </si>
  <si>
    <t>RESÍDUO   (Obs. 3)</t>
  </si>
  <si>
    <t>Quantidade em Terra, na Região.</t>
  </si>
  <si>
    <t>Disposição Final efetiva do empreendimento</t>
  </si>
  <si>
    <t>Desembarcado</t>
  </si>
  <si>
    <t>Armazenado</t>
  </si>
  <si>
    <t>Das embarcações de</t>
  </si>
  <si>
    <t>Total</t>
  </si>
  <si>
    <t>Em terra,</t>
  </si>
  <si>
    <t>Quantidade</t>
  </si>
  <si>
    <t>Percentual em</t>
  </si>
  <si>
    <t>Armazenado para</t>
  </si>
  <si>
    <t xml:space="preserve"> apoio,  assistentes</t>
  </si>
  <si>
    <t>Navios</t>
  </si>
  <si>
    <t>embarcações</t>
  </si>
  <si>
    <t xml:space="preserve">ainda sem </t>
  </si>
  <si>
    <t>na região</t>
  </si>
  <si>
    <t>Tipo</t>
  </si>
  <si>
    <t>disposta</t>
  </si>
  <si>
    <t>relação ao total na</t>
  </si>
  <si>
    <t>destinação em</t>
  </si>
  <si>
    <t>dedicadas ou não</t>
  </si>
  <si>
    <t>Sísmicos</t>
  </si>
  <si>
    <t xml:space="preserve"> disposição</t>
  </si>
  <si>
    <t xml:space="preserve"> Região (%)</t>
  </si>
  <si>
    <t>(I)</t>
  </si>
  <si>
    <t xml:space="preserve"> final (II)</t>
  </si>
  <si>
    <t>(I+II)</t>
  </si>
  <si>
    <t>seguinte</t>
  </si>
  <si>
    <t>Tambor contaminado</t>
  </si>
  <si>
    <t>Pág. 2/6</t>
  </si>
  <si>
    <t>RESÍDUO     (Obs. 3)</t>
  </si>
  <si>
    <t xml:space="preserve">Desembarcado </t>
  </si>
  <si>
    <t>Pág. 3/6</t>
  </si>
  <si>
    <t>RESÍDUO      (Obs. 3)</t>
  </si>
  <si>
    <t>Pág. 4/6</t>
  </si>
  <si>
    <t>RESÍDUO    (Obs. 3)</t>
  </si>
  <si>
    <t>Tambor  não contaminado</t>
  </si>
  <si>
    <t>EMPRESA / UNIDADE IESTORA:</t>
  </si>
  <si>
    <t>Pág. 5/6</t>
  </si>
  <si>
    <t>Tabela 9 - Quadro 1 - Relatório PCP - CONSOLIDAÇÃO: QUANTITATIVOS DESEMBARCADOS E DISPOSIÇÃO FINAL</t>
  </si>
  <si>
    <t>RESÍDUO         (Obs. 3)</t>
  </si>
  <si>
    <t>Pág. 6/6</t>
  </si>
  <si>
    <t>Tabela 9 – Quadro 2 – CONSOLIDAÇÃO: DESCARTE NO MAR</t>
  </si>
  <si>
    <t>Referência</t>
  </si>
  <si>
    <t>Efluente sanitário</t>
  </si>
  <si>
    <t>Efluentes</t>
  </si>
  <si>
    <t>Resíduo</t>
  </si>
  <si>
    <t xml:space="preserve">Total </t>
  </si>
  <si>
    <t xml:space="preserve"> e águas servidas</t>
  </si>
  <si>
    <t>oleosos</t>
  </si>
  <si>
    <t>alimentar</t>
  </si>
  <si>
    <r>
      <t xml:space="preserve"> </t>
    </r>
    <r>
      <rPr>
        <b/>
        <sz val="9"/>
        <color indexed="8"/>
        <rFont val="Arial Narrow"/>
        <family val="2"/>
      </rPr>
      <t>(m</t>
    </r>
    <r>
      <rPr>
        <b/>
        <vertAlign val="superscript"/>
        <sz val="9"/>
        <color indexed="8"/>
        <rFont val="Arial Narrow"/>
        <family val="2"/>
      </rPr>
      <t>3</t>
    </r>
    <r>
      <rPr>
        <b/>
        <sz val="9"/>
        <color indexed="8"/>
        <rFont val="Arial Narrow"/>
        <family val="2"/>
      </rPr>
      <t>)</t>
    </r>
  </si>
  <si>
    <t>Navios sísmicos</t>
  </si>
  <si>
    <t>Relatório PCP - CONSIDERAÇÕES SOBRE A IMPLEMENTAÇÃO DO PROJETO (Obs.1)</t>
  </si>
  <si>
    <t>Obs .1</t>
  </si>
  <si>
    <t>Preencher somente no espaço disponível</t>
  </si>
  <si>
    <t>barcos apoio</t>
  </si>
  <si>
    <t>PGS INVESTIGAÇÃO PETROLÍFERA LTDA.</t>
  </si>
  <si>
    <t>Diretor</t>
  </si>
  <si>
    <t>PGS Investigação Petrolífera LTDA</t>
  </si>
  <si>
    <t xml:space="preserve">                                                 *</t>
  </si>
  <si>
    <t>Stephane Michel Erwin Dezaunay</t>
  </si>
  <si>
    <t>00</t>
  </si>
  <si>
    <t>Embalagens Tetrapak</t>
  </si>
  <si>
    <t>Resíduo de Óleo Vegetal</t>
  </si>
  <si>
    <t>Segmentos de Rede</t>
  </si>
  <si>
    <t>XXXX</t>
  </si>
  <si>
    <t>Pesquisa Sísmica Marítima 3D na Bacia Sedimentar do Ceará - Programa CEARÁ_R11_3D</t>
  </si>
  <si>
    <t>02022.002064/2013</t>
  </si>
  <si>
    <t>Blendagem</t>
  </si>
  <si>
    <t>Fevereiro</t>
  </si>
  <si>
    <t>Julho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</si>
</sst>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  <numFmt numFmtId="173" formatCode="#,##0.000"/>
    <numFmt numFmtId="174" formatCode="dd"/>
    <numFmt numFmtId="175" formatCode="0.000"/>
    <numFmt numFmtId="176" formatCode="dd/mm/yy"/>
    <numFmt numFmtId="177" formatCode="#,##0.0"/>
  </numFmts>
  <fonts count="67">
    <font>
      <sz val="10"/>
      <name val="Arial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.5"/>
      <name val="Arial Narrow"/>
      <family val="2"/>
    </font>
    <font>
      <b/>
      <sz val="10.5"/>
      <name val="Arial Narrow"/>
      <family val="2"/>
    </font>
    <font>
      <b/>
      <vertAlign val="superscript"/>
      <sz val="9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vertAlign val="superscript"/>
      <sz val="8"/>
      <name val="Arial Narrow"/>
      <family val="2"/>
    </font>
    <font>
      <b/>
      <sz val="15"/>
      <name val="Arial Narrow"/>
      <family val="2"/>
    </font>
    <font>
      <b/>
      <sz val="8.5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vertAlign val="superscript"/>
      <sz val="9.5"/>
      <name val="Arial Narrow"/>
      <family val="2"/>
    </font>
    <font>
      <sz val="10"/>
      <color indexed="22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9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6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72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vertical="center"/>
      <protection locked="0"/>
    </xf>
    <xf numFmtId="49" fontId="7" fillId="33" borderId="17" xfId="0" applyNumberFormat="1" applyFont="1" applyFill="1" applyBorder="1" applyAlignment="1" applyProtection="1">
      <alignment horizontal="center" vertical="center"/>
      <protection locked="0"/>
    </xf>
    <xf numFmtId="14" fontId="7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4" fillId="34" borderId="12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174" fontId="7" fillId="35" borderId="17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4" fontId="7" fillId="35" borderId="1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175" fontId="15" fillId="33" borderId="2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175" fontId="15" fillId="33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right" vertical="center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175" fontId="15" fillId="33" borderId="18" xfId="0" applyNumberFormat="1" applyFont="1" applyFill="1" applyBorder="1" applyAlignment="1" applyProtection="1">
      <alignment vertical="center"/>
      <protection locked="0"/>
    </xf>
    <xf numFmtId="0" fontId="1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9" fillId="34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 locked="0"/>
    </xf>
    <xf numFmtId="175" fontId="15" fillId="33" borderId="20" xfId="0" applyNumberFormat="1" applyFont="1" applyFill="1" applyBorder="1" applyAlignment="1" applyProtection="1">
      <alignment vertical="center"/>
      <protection locked="0"/>
    </xf>
    <xf numFmtId="175" fontId="18" fillId="33" borderId="21" xfId="0" applyNumberFormat="1" applyFont="1" applyFill="1" applyBorder="1" applyAlignment="1" applyProtection="1">
      <alignment vertical="center"/>
      <protection locked="0"/>
    </xf>
    <xf numFmtId="175" fontId="18" fillId="33" borderId="22" xfId="0" applyNumberFormat="1" applyFont="1" applyFill="1" applyBorder="1" applyAlignment="1" applyProtection="1">
      <alignment vertical="center"/>
      <protection locked="0"/>
    </xf>
    <xf numFmtId="0" fontId="14" fillId="34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" fontId="14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1" fontId="14" fillId="35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49" fontId="15" fillId="33" borderId="12" xfId="0" applyNumberFormat="1" applyFont="1" applyFill="1" applyBorder="1" applyAlignment="1" applyProtection="1">
      <alignment horizontal="center" vertical="center"/>
      <protection locked="0"/>
    </xf>
    <xf numFmtId="49" fontId="15" fillId="33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3" fontId="15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34" borderId="13" xfId="0" applyFont="1" applyFill="1" applyBorder="1" applyAlignment="1">
      <alignment horizontal="center" vertical="center"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right" vertical="center"/>
      <protection/>
    </xf>
    <xf numFmtId="3" fontId="15" fillId="36" borderId="12" xfId="0" applyNumberFormat="1" applyFont="1" applyFill="1" applyBorder="1" applyAlignment="1" applyProtection="1">
      <alignment horizontal="right" vertical="center"/>
      <protection/>
    </xf>
    <xf numFmtId="0" fontId="7" fillId="36" borderId="20" xfId="0" applyFont="1" applyFill="1" applyBorder="1" applyAlignment="1" applyProtection="1">
      <alignment vertical="center"/>
      <protection/>
    </xf>
    <xf numFmtId="0" fontId="14" fillId="0" borderId="13" xfId="0" applyFont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4" fontId="7" fillId="35" borderId="27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8" fillId="33" borderId="12" xfId="0" applyFont="1" applyFill="1" applyBorder="1" applyAlignment="1" applyProtection="1">
      <alignment vertical="center"/>
      <protection locked="0"/>
    </xf>
    <xf numFmtId="14" fontId="8" fillId="33" borderId="12" xfId="0" applyNumberFormat="1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0" fontId="10" fillId="35" borderId="1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7" fillId="0" borderId="19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176" fontId="8" fillId="33" borderId="12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173" fontId="15" fillId="35" borderId="31" xfId="0" applyNumberFormat="1" applyFont="1" applyFill="1" applyBorder="1" applyAlignment="1">
      <alignment vertical="center"/>
    </xf>
    <xf numFmtId="173" fontId="15" fillId="35" borderId="13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1" fillId="34" borderId="12" xfId="0" applyFont="1" applyFill="1" applyBorder="1" applyAlignment="1">
      <alignment horizontal="center" vertical="center"/>
    </xf>
    <xf numFmtId="0" fontId="15" fillId="34" borderId="31" xfId="0" applyNumberFormat="1" applyFont="1" applyFill="1" applyBorder="1" applyAlignment="1" applyProtection="1">
      <alignment vertical="center"/>
      <protection/>
    </xf>
    <xf numFmtId="0" fontId="15" fillId="34" borderId="31" xfId="0" applyNumberFormat="1" applyFont="1" applyFill="1" applyBorder="1" applyAlignment="1">
      <alignment vertical="center"/>
    </xf>
    <xf numFmtId="173" fontId="15" fillId="37" borderId="13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173" fontId="15" fillId="35" borderId="32" xfId="0" applyNumberFormat="1" applyFont="1" applyFill="1" applyBorder="1" applyAlignment="1">
      <alignment vertical="center"/>
    </xf>
    <xf numFmtId="173" fontId="15" fillId="0" borderId="0" xfId="0" applyNumberFormat="1" applyFont="1" applyFill="1" applyBorder="1" applyAlignment="1" applyProtection="1">
      <alignment vertical="center"/>
      <protection hidden="1"/>
    </xf>
    <xf numFmtId="173" fontId="15" fillId="0" borderId="0" xfId="0" applyNumberFormat="1" applyFont="1" applyFill="1" applyBorder="1" applyAlignment="1">
      <alignment vertical="center"/>
    </xf>
    <xf numFmtId="173" fontId="15" fillId="35" borderId="33" xfId="0" applyNumberFormat="1" applyFont="1" applyFill="1" applyBorder="1" applyAlignment="1">
      <alignment vertical="center"/>
    </xf>
    <xf numFmtId="173" fontId="15" fillId="37" borderId="31" xfId="0" applyNumberFormat="1" applyFont="1" applyFill="1" applyBorder="1" applyAlignment="1">
      <alignment vertical="center"/>
    </xf>
    <xf numFmtId="173" fontId="15" fillId="37" borderId="33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4" fillId="0" borderId="25" xfId="0" applyFont="1" applyBorder="1" applyAlignment="1" applyProtection="1">
      <alignment horizontal="center" vertical="top"/>
      <protection/>
    </xf>
    <xf numFmtId="0" fontId="8" fillId="0" borderId="25" xfId="0" applyFont="1" applyFill="1" applyBorder="1" applyAlignment="1" applyProtection="1">
      <alignment horizontal="center" vertical="top" wrapText="1"/>
      <protection/>
    </xf>
    <xf numFmtId="173" fontId="15" fillId="33" borderId="24" xfId="0" applyNumberFormat="1" applyFont="1" applyFill="1" applyBorder="1" applyAlignment="1" applyProtection="1">
      <alignment vertical="center"/>
      <protection locked="0"/>
    </xf>
    <xf numFmtId="0" fontId="15" fillId="33" borderId="35" xfId="0" applyNumberFormat="1" applyFont="1" applyFill="1" applyBorder="1" applyAlignment="1" applyProtection="1">
      <alignment horizontal="right" vertical="center"/>
      <protection locked="0"/>
    </xf>
    <xf numFmtId="0" fontId="15" fillId="35" borderId="36" xfId="0" applyNumberFormat="1" applyFont="1" applyFill="1" applyBorder="1" applyAlignment="1">
      <alignment horizontal="center"/>
    </xf>
    <xf numFmtId="173" fontId="15" fillId="33" borderId="20" xfId="0" applyNumberFormat="1" applyFont="1" applyFill="1" applyBorder="1" applyAlignment="1" applyProtection="1">
      <alignment vertical="center"/>
      <protection locked="0"/>
    </xf>
    <xf numFmtId="0" fontId="15" fillId="33" borderId="20" xfId="0" applyNumberFormat="1" applyFont="1" applyFill="1" applyBorder="1" applyAlignment="1" applyProtection="1">
      <alignment horizontal="right" vertical="center"/>
      <protection locked="0"/>
    </xf>
    <xf numFmtId="0" fontId="15" fillId="35" borderId="37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 vertical="center"/>
      <protection/>
    </xf>
    <xf numFmtId="173" fontId="15" fillId="33" borderId="22" xfId="0" applyNumberFormat="1" applyFont="1" applyFill="1" applyBorder="1" applyAlignment="1" applyProtection="1">
      <alignment vertical="center"/>
      <protection locked="0"/>
    </xf>
    <xf numFmtId="0" fontId="15" fillId="33" borderId="38" xfId="0" applyNumberFormat="1" applyFont="1" applyFill="1" applyBorder="1" applyAlignment="1" applyProtection="1">
      <alignment horizontal="right" vertical="center"/>
      <protection locked="0"/>
    </xf>
    <xf numFmtId="173" fontId="15" fillId="33" borderId="25" xfId="0" applyNumberFormat="1" applyFont="1" applyFill="1" applyBorder="1" applyAlignment="1" applyProtection="1">
      <alignment vertical="center"/>
      <protection locked="0"/>
    </xf>
    <xf numFmtId="0" fontId="15" fillId="33" borderId="39" xfId="0" applyNumberFormat="1" applyFont="1" applyFill="1" applyBorder="1" applyAlignment="1" applyProtection="1">
      <alignment horizontal="right" vertical="center"/>
      <protection locked="0"/>
    </xf>
    <xf numFmtId="173" fontId="15" fillId="35" borderId="40" xfId="0" applyNumberFormat="1" applyFont="1" applyFill="1" applyBorder="1" applyAlignment="1" applyProtection="1">
      <alignment vertical="center"/>
      <protection/>
    </xf>
    <xf numFmtId="0" fontId="15" fillId="35" borderId="40" xfId="0" applyFont="1" applyFill="1" applyBorder="1" applyAlignment="1" applyProtection="1">
      <alignment horizontal="right" vertical="center"/>
      <protection/>
    </xf>
    <xf numFmtId="0" fontId="15" fillId="34" borderId="41" xfId="0" applyNumberFormat="1" applyFont="1" applyFill="1" applyBorder="1" applyAlignment="1" applyProtection="1">
      <alignment horizontal="center"/>
      <protection/>
    </xf>
    <xf numFmtId="0" fontId="15" fillId="33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0" fontId="10" fillId="34" borderId="1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175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>
      <alignment/>
    </xf>
    <xf numFmtId="0" fontId="7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15" fillId="35" borderId="4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35" borderId="43" xfId="0" applyNumberFormat="1" applyFont="1" applyFill="1" applyBorder="1" applyAlignment="1">
      <alignment horizontal="center" vertical="center"/>
    </xf>
    <xf numFmtId="0" fontId="15" fillId="35" borderId="37" xfId="0" applyNumberFormat="1" applyFont="1" applyFill="1" applyBorder="1" applyAlignment="1">
      <alignment horizontal="center" vertical="center"/>
    </xf>
    <xf numFmtId="0" fontId="15" fillId="34" borderId="41" xfId="0" applyNumberFormat="1" applyFont="1" applyFill="1" applyBorder="1" applyAlignment="1" applyProtection="1">
      <alignment horizontal="center" vertical="center"/>
      <protection/>
    </xf>
    <xf numFmtId="0" fontId="15" fillId="35" borderId="36" xfId="0" applyNumberFormat="1" applyFont="1" applyFill="1" applyBorder="1" applyAlignment="1">
      <alignment horizontal="center" vertical="center"/>
    </xf>
    <xf numFmtId="175" fontId="15" fillId="35" borderId="2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4" fillId="34" borderId="21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21" xfId="0" applyFont="1" applyFill="1" applyBorder="1" applyAlignment="1" applyProtection="1">
      <alignment horizontal="center" vertical="center"/>
      <protection/>
    </xf>
    <xf numFmtId="0" fontId="15" fillId="34" borderId="25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right" vertical="center"/>
    </xf>
    <xf numFmtId="0" fontId="15" fillId="34" borderId="45" xfId="0" applyFont="1" applyFill="1" applyBorder="1" applyAlignment="1">
      <alignment horizontal="center" vertical="center"/>
    </xf>
    <xf numFmtId="1" fontId="15" fillId="34" borderId="4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5" borderId="17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4" fontId="7" fillId="35" borderId="17" xfId="0" applyNumberFormat="1" applyFont="1" applyFill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 hidden="1"/>
    </xf>
    <xf numFmtId="0" fontId="21" fillId="0" borderId="12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top"/>
      <protection/>
    </xf>
    <xf numFmtId="172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14" fillId="0" borderId="50" xfId="0" applyFont="1" applyBorder="1" applyAlignment="1" applyProtection="1">
      <alignment horizont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175" fontId="15" fillId="35" borderId="52" xfId="0" applyNumberFormat="1" applyFont="1" applyFill="1" applyBorder="1" applyAlignment="1" applyProtection="1">
      <alignment vertical="center"/>
      <protection/>
    </xf>
    <xf numFmtId="175" fontId="15" fillId="35" borderId="53" xfId="0" applyNumberFormat="1" applyFont="1" applyFill="1" applyBorder="1" applyAlignment="1" applyProtection="1">
      <alignment vertical="center"/>
      <protection/>
    </xf>
    <xf numFmtId="175" fontId="15" fillId="35" borderId="54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175" fontId="15" fillId="35" borderId="55" xfId="0" applyNumberFormat="1" applyFont="1" applyFill="1" applyBorder="1" applyAlignment="1" applyProtection="1">
      <alignment vertical="center"/>
      <protection/>
    </xf>
    <xf numFmtId="175" fontId="15" fillId="35" borderId="37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175" fontId="15" fillId="35" borderId="56" xfId="0" applyNumberFormat="1" applyFont="1" applyFill="1" applyBorder="1" applyAlignment="1" applyProtection="1">
      <alignment vertical="center"/>
      <protection/>
    </xf>
    <xf numFmtId="175" fontId="15" fillId="35" borderId="57" xfId="0" applyNumberFormat="1" applyFont="1" applyFill="1" applyBorder="1" applyAlignment="1" applyProtection="1">
      <alignment vertical="center"/>
      <protection/>
    </xf>
    <xf numFmtId="175" fontId="15" fillId="35" borderId="5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173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14" fillId="0" borderId="60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73" fontId="14" fillId="0" borderId="0" xfId="0" applyNumberFormat="1" applyFont="1" applyFill="1" applyBorder="1" applyAlignment="1" applyProtection="1">
      <alignment horizontal="center" vertical="center"/>
      <protection/>
    </xf>
    <xf numFmtId="17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75" fontId="1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173" fontId="15" fillId="0" borderId="0" xfId="0" applyNumberFormat="1" applyFont="1" applyFill="1" applyBorder="1" applyAlignment="1" applyProtection="1">
      <alignment horizontal="center" vertical="center"/>
      <protection/>
    </xf>
    <xf numFmtId="173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175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4" fillId="34" borderId="61" xfId="0" applyFont="1" applyFill="1" applyBorder="1" applyAlignment="1" applyProtection="1">
      <alignment horizontal="center" vertical="center"/>
      <protection/>
    </xf>
    <xf numFmtId="0" fontId="15" fillId="34" borderId="24" xfId="0" applyFont="1" applyFill="1" applyBorder="1" applyAlignment="1" applyProtection="1">
      <alignment horizontal="center" vertical="center"/>
      <protection/>
    </xf>
    <xf numFmtId="0" fontId="15" fillId="34" borderId="62" xfId="0" applyFont="1" applyFill="1" applyBorder="1" applyAlignment="1" applyProtection="1">
      <alignment horizontal="center" vertical="center"/>
      <protection/>
    </xf>
    <xf numFmtId="0" fontId="15" fillId="34" borderId="63" xfId="0" applyFont="1" applyFill="1" applyBorder="1" applyAlignment="1" applyProtection="1">
      <alignment horizontal="center" vertical="center"/>
      <protection/>
    </xf>
    <xf numFmtId="0" fontId="15" fillId="34" borderId="64" xfId="0" applyFont="1" applyFill="1" applyBorder="1" applyAlignment="1" applyProtection="1">
      <alignment horizontal="center" vertical="center"/>
      <protection/>
    </xf>
    <xf numFmtId="175" fontId="10" fillId="35" borderId="20" xfId="0" applyNumberFormat="1" applyFont="1" applyFill="1" applyBorder="1" applyAlignment="1" applyProtection="1">
      <alignment vertical="center"/>
      <protection/>
    </xf>
    <xf numFmtId="175" fontId="10" fillId="35" borderId="57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22" fillId="0" borderId="26" xfId="0" applyFont="1" applyFill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 horizontal="center" vertical="center"/>
      <protection/>
    </xf>
    <xf numFmtId="173" fontId="15" fillId="35" borderId="20" xfId="0" applyNumberFormat="1" applyFont="1" applyFill="1" applyBorder="1" applyAlignment="1" applyProtection="1">
      <alignment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173" fontId="15" fillId="35" borderId="57" xfId="0" applyNumberFormat="1" applyFont="1" applyFill="1" applyBorder="1" applyAlignment="1" applyProtection="1">
      <alignment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73" fontId="15" fillId="0" borderId="0" xfId="0" applyNumberFormat="1" applyFont="1" applyFill="1" applyBorder="1" applyAlignment="1" applyProtection="1">
      <alignment horizontal="center" vertical="center"/>
      <protection locked="0"/>
    </xf>
    <xf numFmtId="175" fontId="15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173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75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3" fontId="1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14" fillId="33" borderId="13" xfId="0" applyFont="1" applyFill="1" applyBorder="1" applyAlignment="1" applyProtection="1">
      <alignment horizontal="left" vertical="center"/>
      <protection locked="0"/>
    </xf>
    <xf numFmtId="0" fontId="14" fillId="33" borderId="17" xfId="0" applyFont="1" applyFill="1" applyBorder="1" applyAlignment="1" applyProtection="1">
      <alignment horizontal="left" vertical="center"/>
      <protection locked="0"/>
    </xf>
    <xf numFmtId="0" fontId="14" fillId="38" borderId="68" xfId="0" applyFont="1" applyFill="1" applyBorder="1" applyAlignment="1" applyProtection="1">
      <alignment horizontal="left" vertical="center"/>
      <protection locked="0"/>
    </xf>
    <xf numFmtId="0" fontId="8" fillId="38" borderId="68" xfId="0" applyFont="1" applyFill="1" applyBorder="1" applyAlignment="1" applyProtection="1">
      <alignment vertical="center"/>
      <protection locked="0"/>
    </xf>
    <xf numFmtId="14" fontId="8" fillId="38" borderId="68" xfId="0" applyNumberFormat="1" applyFont="1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7" fillId="0" borderId="17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39" borderId="69" xfId="0" applyFont="1" applyFill="1" applyBorder="1" applyAlignment="1" applyProtection="1">
      <alignment horizontal="center" vertical="center" wrapText="1"/>
      <protection locked="0"/>
    </xf>
    <xf numFmtId="0" fontId="1" fillId="39" borderId="70" xfId="0" applyFont="1" applyFill="1" applyBorder="1" applyAlignment="1" applyProtection="1">
      <alignment horizontal="center" vertical="center" wrapText="1"/>
      <protection locked="0"/>
    </xf>
    <xf numFmtId="0" fontId="1" fillId="39" borderId="71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7" fillId="33" borderId="72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vertical="center"/>
      <protection locked="0"/>
    </xf>
    <xf numFmtId="14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left" vertical="center"/>
      <protection locked="0"/>
    </xf>
    <xf numFmtId="173" fontId="15" fillId="33" borderId="12" xfId="0" applyNumberFormat="1" applyFont="1" applyFill="1" applyBorder="1" applyAlignment="1" applyProtection="1">
      <alignment vertical="center"/>
      <protection locked="0"/>
    </xf>
    <xf numFmtId="173" fontId="15" fillId="33" borderId="13" xfId="0" applyNumberFormat="1" applyFont="1" applyFill="1" applyBorder="1" applyAlignment="1" applyProtection="1">
      <alignment vertical="center"/>
      <protection locked="0"/>
    </xf>
    <xf numFmtId="173" fontId="15" fillId="33" borderId="17" xfId="0" applyNumberFormat="1" applyFont="1" applyFill="1" applyBorder="1" applyAlignment="1" applyProtection="1">
      <alignment vertical="center"/>
      <protection locked="0"/>
    </xf>
    <xf numFmtId="0" fontId="14" fillId="33" borderId="13" xfId="0" applyFont="1" applyFill="1" applyBorder="1" applyAlignment="1" applyProtection="1">
      <alignment horizontal="left" vertical="center"/>
      <protection locked="0"/>
    </xf>
    <xf numFmtId="0" fontId="14" fillId="33" borderId="27" xfId="0" applyFont="1" applyFill="1" applyBorder="1" applyAlignment="1" applyProtection="1">
      <alignment horizontal="left" vertical="center"/>
      <protection locked="0"/>
    </xf>
    <xf numFmtId="0" fontId="14" fillId="33" borderId="17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left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34" borderId="12" xfId="0" applyFont="1" applyFill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14" fillId="0" borderId="32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12" fillId="0" borderId="73" xfId="0" applyFont="1" applyFill="1" applyBorder="1" applyAlignment="1" applyProtection="1">
      <alignment horizontal="center"/>
      <protection/>
    </xf>
    <xf numFmtId="0" fontId="8" fillId="0" borderId="74" xfId="0" applyFont="1" applyBorder="1" applyAlignment="1" applyProtection="1">
      <alignment horizontal="center" vertical="center"/>
      <protection/>
    </xf>
    <xf numFmtId="0" fontId="8" fillId="0" borderId="74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vertical="center"/>
      <protection locked="0"/>
    </xf>
    <xf numFmtId="0" fontId="11" fillId="0" borderId="73" xfId="0" applyFont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/>
      <protection/>
    </xf>
    <xf numFmtId="49" fontId="7" fillId="33" borderId="17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 wrapText="1"/>
    </xf>
    <xf numFmtId="175" fontId="15" fillId="33" borderId="75" xfId="0" applyNumberFormat="1" applyFont="1" applyFill="1" applyBorder="1" applyAlignment="1" applyProtection="1">
      <alignment vertical="center"/>
      <protection locked="0"/>
    </xf>
    <xf numFmtId="175" fontId="15" fillId="33" borderId="76" xfId="0" applyNumberFormat="1" applyFont="1" applyFill="1" applyBorder="1" applyAlignment="1" applyProtection="1">
      <alignment vertical="center"/>
      <protection locked="0"/>
    </xf>
    <xf numFmtId="175" fontId="15" fillId="33" borderId="23" xfId="0" applyNumberFormat="1" applyFont="1" applyFill="1" applyBorder="1" applyAlignment="1" applyProtection="1">
      <alignment vertical="center"/>
      <protection locked="0"/>
    </xf>
    <xf numFmtId="175" fontId="15" fillId="33" borderId="38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vertical="center"/>
    </xf>
    <xf numFmtId="175" fontId="15" fillId="33" borderId="13" xfId="0" applyNumberFormat="1" applyFont="1" applyFill="1" applyBorder="1" applyAlignment="1" applyProtection="1">
      <alignment vertical="center"/>
      <protection locked="0"/>
    </xf>
    <xf numFmtId="175" fontId="15" fillId="33" borderId="17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17" fillId="0" borderId="73" xfId="0" applyFont="1" applyBorder="1" applyAlignment="1">
      <alignment horizontal="center"/>
    </xf>
    <xf numFmtId="0" fontId="7" fillId="0" borderId="0" xfId="0" applyFont="1" applyFill="1" applyBorder="1" applyAlignment="1" applyProtection="1">
      <alignment vertical="center"/>
      <protection/>
    </xf>
    <xf numFmtId="0" fontId="12" fillId="0" borderId="73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0" fillId="33" borderId="21" xfId="0" applyFont="1" applyFill="1" applyBorder="1" applyAlignment="1" applyProtection="1">
      <alignment horizontal="left" vertical="center"/>
      <protection locked="0"/>
    </xf>
    <xf numFmtId="0" fontId="10" fillId="33" borderId="12" xfId="0" applyFont="1" applyFill="1" applyBorder="1" applyAlignment="1" applyProtection="1">
      <alignment horizontal="left" vertical="center"/>
      <protection locked="0"/>
    </xf>
    <xf numFmtId="0" fontId="10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5" borderId="12" xfId="0" applyFont="1" applyFill="1" applyBorder="1" applyAlignment="1" applyProtection="1">
      <alignment horizontal="center" vertical="center"/>
      <protection/>
    </xf>
    <xf numFmtId="0" fontId="6" fillId="0" borderId="7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37" borderId="77" xfId="0" applyFont="1" applyFill="1" applyBorder="1" applyAlignment="1">
      <alignment horizontal="center" vertical="center"/>
    </xf>
    <xf numFmtId="0" fontId="19" fillId="37" borderId="73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left" vertical="center"/>
    </xf>
    <xf numFmtId="0" fontId="6" fillId="37" borderId="78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8" fillId="37" borderId="77" xfId="0" applyFont="1" applyFill="1" applyBorder="1" applyAlignment="1">
      <alignment horizontal="center" vertical="center"/>
    </xf>
    <xf numFmtId="0" fontId="6" fillId="37" borderId="73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8" fillId="37" borderId="78" xfId="0" applyFont="1" applyFill="1" applyBorder="1" applyAlignment="1">
      <alignment horizontal="center" vertical="center"/>
    </xf>
    <xf numFmtId="0" fontId="15" fillId="33" borderId="47" xfId="0" applyFont="1" applyFill="1" applyBorder="1" applyAlignment="1" applyProtection="1">
      <alignment horizontal="left" vertical="center"/>
      <protection locked="0"/>
    </xf>
    <xf numFmtId="0" fontId="15" fillId="33" borderId="12" xfId="0" applyFont="1" applyFill="1" applyBorder="1" applyAlignment="1" applyProtection="1">
      <alignment horizontal="left" vertical="center"/>
      <protection locked="0"/>
    </xf>
    <xf numFmtId="0" fontId="11" fillId="0" borderId="73" xfId="0" applyFont="1" applyBorder="1" applyAlignment="1">
      <alignment horizontal="center"/>
    </xf>
    <xf numFmtId="0" fontId="15" fillId="33" borderId="13" xfId="0" applyFont="1" applyFill="1" applyBorder="1" applyAlignment="1" applyProtection="1">
      <alignment horizontal="left" vertical="center"/>
      <protection locked="0"/>
    </xf>
    <xf numFmtId="0" fontId="15" fillId="33" borderId="27" xfId="0" applyFont="1" applyFill="1" applyBorder="1" applyAlignment="1" applyProtection="1">
      <alignment horizontal="left" vertical="center"/>
      <protection locked="0"/>
    </xf>
    <xf numFmtId="0" fontId="15" fillId="33" borderId="17" xfId="0" applyFont="1" applyFill="1" applyBorder="1" applyAlignment="1" applyProtection="1">
      <alignment horizontal="left" vertical="center"/>
      <protection locked="0"/>
    </xf>
    <xf numFmtId="0" fontId="22" fillId="0" borderId="12" xfId="0" applyFont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4" fillId="35" borderId="47" xfId="0" applyFont="1" applyFill="1" applyBorder="1" applyAlignment="1">
      <alignment horizontal="left" vertical="center"/>
    </xf>
    <xf numFmtId="173" fontId="15" fillId="33" borderId="79" xfId="0" applyNumberFormat="1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5" fillId="34" borderId="13" xfId="0" applyNumberFormat="1" applyFont="1" applyFill="1" applyBorder="1" applyAlignment="1" applyProtection="1">
      <alignment vertical="center"/>
      <protection/>
    </xf>
    <xf numFmtId="0" fontId="14" fillId="0" borderId="8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2" fillId="35" borderId="18" xfId="0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left" vertical="center"/>
    </xf>
    <xf numFmtId="173" fontId="15" fillId="0" borderId="0" xfId="0" applyNumberFormat="1" applyFont="1" applyFill="1" applyBorder="1" applyAlignment="1" applyProtection="1">
      <alignment vertical="center"/>
      <protection hidden="1"/>
    </xf>
    <xf numFmtId="0" fontId="23" fillId="0" borderId="73" xfId="0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22" fillId="35" borderId="74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30" xfId="0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/>
    </xf>
    <xf numFmtId="0" fontId="15" fillId="34" borderId="12" xfId="0" applyNumberFormat="1" applyFont="1" applyFill="1" applyBorder="1" applyAlignment="1" applyProtection="1">
      <alignment vertical="center"/>
      <protection/>
    </xf>
    <xf numFmtId="0" fontId="14" fillId="0" borderId="3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22" fillId="0" borderId="74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 wrapText="1"/>
    </xf>
    <xf numFmtId="0" fontId="22" fillId="35" borderId="81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175" fontId="15" fillId="35" borderId="82" xfId="0" applyNumberFormat="1" applyFont="1" applyFill="1" applyBorder="1" applyAlignment="1" applyProtection="1">
      <alignment vertical="center"/>
      <protection/>
    </xf>
    <xf numFmtId="0" fontId="14" fillId="0" borderId="83" xfId="0" applyFont="1" applyFill="1" applyBorder="1" applyAlignment="1">
      <alignment horizontal="center" vertical="center"/>
    </xf>
    <xf numFmtId="0" fontId="14" fillId="35" borderId="84" xfId="0" applyFont="1" applyFill="1" applyBorder="1" applyAlignment="1">
      <alignment horizontal="center" vertical="center" wrapText="1"/>
    </xf>
    <xf numFmtId="173" fontId="15" fillId="35" borderId="44" xfId="0" applyNumberFormat="1" applyFont="1" applyFill="1" applyBorder="1" applyAlignment="1">
      <alignment horizontal="center" vertical="center"/>
    </xf>
    <xf numFmtId="173" fontId="15" fillId="33" borderId="84" xfId="0" applyNumberFormat="1" applyFont="1" applyFill="1" applyBorder="1" applyAlignment="1" applyProtection="1">
      <alignment horizontal="center" vertical="center"/>
      <protection locked="0"/>
    </xf>
    <xf numFmtId="175" fontId="15" fillId="35" borderId="20" xfId="0" applyNumberFormat="1" applyFont="1" applyFill="1" applyBorder="1" applyAlignment="1" applyProtection="1">
      <alignment vertical="center"/>
      <protection/>
    </xf>
    <xf numFmtId="175" fontId="15" fillId="35" borderId="47" xfId="0" applyNumberFormat="1" applyFont="1" applyFill="1" applyBorder="1" applyAlignment="1" applyProtection="1">
      <alignment vertical="center"/>
      <protection/>
    </xf>
    <xf numFmtId="175" fontId="15" fillId="35" borderId="85" xfId="0" applyNumberFormat="1" applyFont="1" applyFill="1" applyBorder="1" applyAlignment="1" applyProtection="1">
      <alignment vertical="center"/>
      <protection/>
    </xf>
    <xf numFmtId="0" fontId="14" fillId="0" borderId="86" xfId="0" applyFont="1" applyFill="1" applyBorder="1" applyAlignment="1">
      <alignment horizontal="center" vertical="center"/>
    </xf>
    <xf numFmtId="173" fontId="15" fillId="35" borderId="84" xfId="0" applyNumberFormat="1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 wrapText="1"/>
    </xf>
    <xf numFmtId="175" fontId="15" fillId="35" borderId="85" xfId="0" applyNumberFormat="1" applyFont="1" applyFill="1" applyBorder="1" applyAlignment="1">
      <alignment horizontal="right" vertical="center"/>
    </xf>
    <xf numFmtId="175" fontId="15" fillId="35" borderId="20" xfId="0" applyNumberFormat="1" applyFont="1" applyFill="1" applyBorder="1" applyAlignment="1">
      <alignment horizontal="right" vertical="center"/>
    </xf>
    <xf numFmtId="175" fontId="15" fillId="35" borderId="82" xfId="0" applyNumberFormat="1" applyFont="1" applyFill="1" applyBorder="1" applyAlignment="1" applyProtection="1">
      <alignment horizontal="right" vertical="center"/>
      <protection/>
    </xf>
    <xf numFmtId="0" fontId="12" fillId="37" borderId="73" xfId="0" applyFont="1" applyFill="1" applyBorder="1" applyAlignment="1">
      <alignment horizontal="center"/>
    </xf>
    <xf numFmtId="0" fontId="8" fillId="0" borderId="6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left" vertical="center" wrapText="1"/>
    </xf>
    <xf numFmtId="14" fontId="7" fillId="35" borderId="17" xfId="0" applyNumberFormat="1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center"/>
    </xf>
    <xf numFmtId="175" fontId="15" fillId="35" borderId="85" xfId="0" applyNumberFormat="1" applyFont="1" applyFill="1" applyBorder="1" applyAlignment="1">
      <alignment horizontal="left" vertical="center"/>
    </xf>
    <xf numFmtId="175" fontId="15" fillId="35" borderId="20" xfId="0" applyNumberFormat="1" applyFont="1" applyFill="1" applyBorder="1" applyAlignment="1">
      <alignment horizontal="left" vertical="center"/>
    </xf>
    <xf numFmtId="175" fontId="15" fillId="35" borderId="82" xfId="0" applyNumberFormat="1" applyFont="1" applyFill="1" applyBorder="1" applyAlignment="1" applyProtection="1">
      <alignment horizontal="left" vertical="center"/>
      <protection/>
    </xf>
    <xf numFmtId="0" fontId="10" fillId="35" borderId="12" xfId="0" applyFont="1" applyFill="1" applyBorder="1" applyAlignment="1" applyProtection="1">
      <alignment horizontal="left" vertical="center"/>
      <protection hidden="1"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top"/>
      <protection/>
    </xf>
    <xf numFmtId="0" fontId="22" fillId="37" borderId="78" xfId="0" applyFont="1" applyFill="1" applyBorder="1" applyAlignment="1">
      <alignment horizontal="center" vertical="center"/>
    </xf>
    <xf numFmtId="0" fontId="22" fillId="37" borderId="77" xfId="0" applyFont="1" applyFill="1" applyBorder="1" applyAlignment="1">
      <alignment horizontal="center" vertical="center"/>
    </xf>
    <xf numFmtId="173" fontId="14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35" borderId="12" xfId="0" applyFont="1" applyFill="1" applyBorder="1" applyAlignment="1" applyProtection="1">
      <alignment horizontal="center" vertical="center"/>
      <protection/>
    </xf>
    <xf numFmtId="0" fontId="21" fillId="40" borderId="12" xfId="0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19" fillId="37" borderId="73" xfId="0" applyFont="1" applyFill="1" applyBorder="1" applyAlignment="1" applyProtection="1">
      <alignment horizontal="center"/>
      <protection/>
    </xf>
    <xf numFmtId="0" fontId="6" fillId="0" borderId="74" xfId="0" applyFont="1" applyBorder="1" applyAlignment="1" applyProtection="1">
      <alignment horizontal="center" vertical="center" wrapText="1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6" fillId="37" borderId="78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6" fillId="37" borderId="77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17" fillId="0" borderId="73" xfId="0" applyFont="1" applyBorder="1" applyAlignment="1" applyProtection="1">
      <alignment horizontal="center"/>
      <protection/>
    </xf>
    <xf numFmtId="173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7" xfId="0" applyFont="1" applyBorder="1" applyAlignment="1" applyProtection="1">
      <alignment horizontal="center" vertical="center"/>
      <protection/>
    </xf>
    <xf numFmtId="0" fontId="8" fillId="0" borderId="88" xfId="0" applyFont="1" applyBorder="1" applyAlignment="1" applyProtection="1">
      <alignment horizontal="center" vertical="center" wrapText="1"/>
      <protection/>
    </xf>
    <xf numFmtId="0" fontId="8" fillId="37" borderId="78" xfId="0" applyFont="1" applyFill="1" applyBorder="1" applyAlignment="1" applyProtection="1">
      <alignment horizontal="center"/>
      <protection/>
    </xf>
    <xf numFmtId="14" fontId="7" fillId="35" borderId="18" xfId="0" applyNumberFormat="1" applyFont="1" applyFill="1" applyBorder="1" applyAlignment="1" applyProtection="1">
      <alignment horizontal="center" vertical="center"/>
      <protection/>
    </xf>
    <xf numFmtId="0" fontId="8" fillId="37" borderId="77" xfId="0" applyFont="1" applyFill="1" applyBorder="1" applyAlignment="1" applyProtection="1">
      <alignment horizontal="center" vertical="center"/>
      <protection/>
    </xf>
    <xf numFmtId="0" fontId="12" fillId="37" borderId="73" xfId="0" applyFont="1" applyFill="1" applyBorder="1" applyAlignment="1" applyProtection="1">
      <alignment horizontal="center"/>
      <protection/>
    </xf>
    <xf numFmtId="0" fontId="22" fillId="0" borderId="73" xfId="0" applyFont="1" applyBorder="1" applyAlignment="1" applyProtection="1">
      <alignment horizontal="center" vertical="center"/>
      <protection/>
    </xf>
    <xf numFmtId="173" fontId="15" fillId="35" borderId="84" xfId="0" applyNumberFormat="1" applyFont="1" applyFill="1" applyBorder="1" applyAlignment="1" applyProtection="1">
      <alignment horizontal="center" vertical="center"/>
      <protection/>
    </xf>
    <xf numFmtId="0" fontId="6" fillId="37" borderId="73" xfId="0" applyFont="1" applyFill="1" applyBorder="1" applyAlignment="1" applyProtection="1">
      <alignment horizontal="center"/>
      <protection/>
    </xf>
    <xf numFmtId="0" fontId="14" fillId="0" borderId="86" xfId="0" applyFont="1" applyFill="1" applyBorder="1" applyAlignment="1" applyProtection="1">
      <alignment horizontal="center" vertical="center"/>
      <protection/>
    </xf>
    <xf numFmtId="0" fontId="14" fillId="35" borderId="84" xfId="0" applyFont="1" applyFill="1" applyBorder="1" applyAlignment="1" applyProtection="1">
      <alignment horizontal="center" vertical="center" wrapText="1"/>
      <protection/>
    </xf>
    <xf numFmtId="173" fontId="15" fillId="35" borderId="24" xfId="0" applyNumberFormat="1" applyFont="1" applyFill="1" applyBorder="1" applyAlignment="1" applyProtection="1">
      <alignment horizontal="center" vertical="center"/>
      <protection/>
    </xf>
    <xf numFmtId="0" fontId="14" fillId="0" borderId="61" xfId="0" applyFont="1" applyFill="1" applyBorder="1" applyAlignment="1" applyProtection="1">
      <alignment horizontal="center" vertical="center"/>
      <protection/>
    </xf>
    <xf numFmtId="0" fontId="14" fillId="35" borderId="24" xfId="0" applyFont="1" applyFill="1" applyBorder="1" applyAlignment="1" applyProtection="1">
      <alignment horizontal="center" vertical="center" wrapText="1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22" fillId="37" borderId="77" xfId="0" applyFont="1" applyFill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84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22" fillId="37" borderId="78" xfId="0" applyFont="1" applyFill="1" applyBorder="1" applyAlignment="1" applyProtection="1">
      <alignment horizontal="center"/>
      <protection/>
    </xf>
    <xf numFmtId="0" fontId="14" fillId="0" borderId="8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4" fillId="0" borderId="89" xfId="0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173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22" fillId="37" borderId="78" xfId="0" applyFont="1" applyFill="1" applyBorder="1" applyAlignment="1" applyProtection="1">
      <alignment horizontal="center"/>
      <protection locked="0"/>
    </xf>
    <xf numFmtId="14" fontId="7" fillId="35" borderId="18" xfId="0" applyNumberFormat="1" applyFont="1" applyFill="1" applyBorder="1" applyAlignment="1" applyProtection="1">
      <alignment horizontal="center" vertical="center"/>
      <protection locked="0"/>
    </xf>
    <xf numFmtId="0" fontId="22" fillId="37" borderId="77" xfId="0" applyFont="1" applyFill="1" applyBorder="1" applyAlignment="1" applyProtection="1">
      <alignment horizontal="center" vertical="center"/>
      <protection locked="0"/>
    </xf>
    <xf numFmtId="0" fontId="11" fillId="37" borderId="73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left" vertical="center"/>
      <protection locked="0"/>
    </xf>
    <xf numFmtId="0" fontId="17" fillId="0" borderId="73" xfId="0" applyFont="1" applyBorder="1" applyAlignment="1" applyProtection="1">
      <alignment horizont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12" fillId="37" borderId="73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171450</xdr:rowOff>
    </xdr:from>
    <xdr:to>
      <xdr:col>11</xdr:col>
      <xdr:colOff>885825</xdr:colOff>
      <xdr:row>79</xdr:row>
      <xdr:rowOff>57150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1428750"/>
          <a:ext cx="8401050" cy="1188720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0</xdr:col>
      <xdr:colOff>0</xdr:colOff>
      <xdr:row>92</xdr:row>
      <xdr:rowOff>19050</xdr:rowOff>
    </xdr:from>
    <xdr:to>
      <xdr:col>11</xdr:col>
      <xdr:colOff>885825</xdr:colOff>
      <xdr:row>161</xdr:row>
      <xdr:rowOff>114300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0" y="15297150"/>
          <a:ext cx="8401050" cy="1198245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0</xdr:col>
      <xdr:colOff>0</xdr:colOff>
      <xdr:row>173</xdr:row>
      <xdr:rowOff>200025</xdr:rowOff>
    </xdr:from>
    <xdr:to>
      <xdr:col>11</xdr:col>
      <xdr:colOff>885825</xdr:colOff>
      <xdr:row>241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0" y="29194125"/>
          <a:ext cx="8401050" cy="1198245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103" zoomScaleSheetLayoutView="103" zoomScalePageLayoutView="0" workbookViewId="0" topLeftCell="A1">
      <selection activeCell="D20" sqref="D20"/>
    </sheetView>
  </sheetViews>
  <sheetFormatPr defaultColWidth="9.140625" defaultRowHeight="12.75"/>
  <cols>
    <col min="1" max="1" width="13.7109375" style="1" customWidth="1"/>
    <col min="2" max="2" width="11.421875" style="1" customWidth="1"/>
    <col min="3" max="3" width="10.421875" style="1" customWidth="1"/>
    <col min="4" max="4" width="11.7109375" style="1" customWidth="1"/>
    <col min="5" max="5" width="12.7109375" style="1" customWidth="1"/>
    <col min="6" max="6" width="9.421875" style="1" customWidth="1"/>
    <col min="7" max="7" width="14.140625" style="1" customWidth="1"/>
    <col min="8" max="8" width="10.140625" style="1" customWidth="1"/>
    <col min="9" max="9" width="9.421875" style="1" customWidth="1"/>
    <col min="10" max="16384" width="9.140625" style="1" customWidth="1"/>
  </cols>
  <sheetData>
    <row r="1" spans="1:9" ht="20.25" customHeight="1">
      <c r="A1" s="440" t="s">
        <v>0</v>
      </c>
      <c r="B1" s="440"/>
      <c r="C1" s="440"/>
      <c r="D1" s="440"/>
      <c r="E1" s="440"/>
      <c r="F1" s="440"/>
      <c r="G1" s="440"/>
      <c r="H1" s="440"/>
      <c r="I1" s="440"/>
    </row>
    <row r="2" spans="1:9" ht="6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>
      <c r="A3" s="441" t="s">
        <v>1</v>
      </c>
      <c r="B3" s="441"/>
      <c r="C3" s="441"/>
      <c r="D3" s="441"/>
      <c r="E3" s="441"/>
      <c r="F3" s="441"/>
      <c r="G3" s="441"/>
      <c r="H3" s="441"/>
      <c r="I3" s="441"/>
    </row>
    <row r="4" spans="1:9" ht="14.2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ht="24.75" customHeight="1">
      <c r="A7" s="442" t="s">
        <v>2</v>
      </c>
      <c r="B7" s="442"/>
      <c r="C7" s="442"/>
      <c r="D7" s="442"/>
      <c r="E7" s="442"/>
      <c r="F7" s="442"/>
      <c r="G7" s="442"/>
      <c r="H7" s="442"/>
      <c r="I7" s="442"/>
    </row>
    <row r="8" spans="1:9" ht="44.25" customHeight="1">
      <c r="A8" s="443" t="s">
        <v>367</v>
      </c>
      <c r="B8" s="444"/>
      <c r="C8" s="444"/>
      <c r="D8" s="444"/>
      <c r="E8" s="444"/>
      <c r="F8" s="444"/>
      <c r="G8" s="444"/>
      <c r="H8" s="444"/>
      <c r="I8" s="445"/>
    </row>
    <row r="9" ht="14.25" customHeight="1"/>
    <row r="10" spans="1:9" ht="14.25" customHeight="1">
      <c r="A10"/>
      <c r="B10"/>
      <c r="C10"/>
      <c r="D10"/>
      <c r="E10"/>
      <c r="F10"/>
      <c r="G10"/>
      <c r="H10"/>
      <c r="I10"/>
    </row>
    <row r="11" spans="1:9" ht="12.75" customHeight="1">
      <c r="A11" s="446" t="s">
        <v>3</v>
      </c>
      <c r="B11" s="446"/>
      <c r="D11" s="447" t="s">
        <v>4</v>
      </c>
      <c r="E11" s="448">
        <v>9</v>
      </c>
      <c r="F11" s="4"/>
      <c r="G11" s="5" t="s">
        <v>5</v>
      </c>
      <c r="H11" s="449"/>
      <c r="I11" s="4"/>
    </row>
    <row r="12" spans="1:9" ht="15.75" customHeight="1">
      <c r="A12" s="450">
        <v>41925</v>
      </c>
      <c r="B12" s="450"/>
      <c r="D12" s="447"/>
      <c r="E12" s="447"/>
      <c r="G12" s="6" t="s">
        <v>6</v>
      </c>
      <c r="H12" s="449"/>
      <c r="I12" s="4"/>
    </row>
    <row r="13" spans="1:8" ht="12.75" customHeight="1">
      <c r="A13"/>
      <c r="B13"/>
      <c r="C13"/>
      <c r="D13"/>
      <c r="E13"/>
      <c r="F13"/>
      <c r="G13" s="7"/>
      <c r="H13" s="7"/>
    </row>
    <row r="14" spans="1:10" ht="12.75" customHeight="1">
      <c r="A14"/>
      <c r="B14"/>
      <c r="C14" s="4"/>
      <c r="D14"/>
      <c r="E14"/>
      <c r="F14"/>
      <c r="G14"/>
      <c r="H14"/>
      <c r="I14"/>
      <c r="J14"/>
    </row>
    <row r="15" spans="1:10" ht="12.75" customHeight="1">
      <c r="A15"/>
      <c r="B15"/>
      <c r="D15"/>
      <c r="E15"/>
      <c r="F15"/>
      <c r="G15"/>
      <c r="H15"/>
      <c r="I15"/>
      <c r="J15"/>
    </row>
    <row r="16" spans="1:10" ht="12.75" customHeight="1">
      <c r="A16"/>
      <c r="B16"/>
      <c r="C16"/>
      <c r="D16"/>
      <c r="E16"/>
      <c r="F16"/>
      <c r="G16"/>
      <c r="H16"/>
      <c r="I16"/>
      <c r="J16"/>
    </row>
    <row r="17" spans="1:10" ht="12.75" customHeight="1">
      <c r="A17"/>
      <c r="B17" s="435" t="s">
        <v>7</v>
      </c>
      <c r="C17" s="435"/>
      <c r="D17" s="435"/>
      <c r="E17" s="435"/>
      <c r="F17" s="435"/>
      <c r="G17" s="435"/>
      <c r="H17"/>
      <c r="I17"/>
      <c r="J17"/>
    </row>
    <row r="18" spans="1:9" ht="12.75" customHeight="1">
      <c r="A18"/>
      <c r="B18" s="436" t="s">
        <v>8</v>
      </c>
      <c r="C18" s="436"/>
      <c r="D18" s="436"/>
      <c r="E18" s="436" t="s">
        <v>9</v>
      </c>
      <c r="F18" s="436"/>
      <c r="G18" s="436"/>
      <c r="H18"/>
      <c r="I18"/>
    </row>
    <row r="19" spans="1:9" ht="15" customHeight="1">
      <c r="A19"/>
      <c r="B19" s="8" t="s">
        <v>10</v>
      </c>
      <c r="C19" s="8" t="s">
        <v>11</v>
      </c>
      <c r="D19" s="8" t="s">
        <v>12</v>
      </c>
      <c r="E19" s="8" t="s">
        <v>10</v>
      </c>
      <c r="F19" s="8" t="s">
        <v>11</v>
      </c>
      <c r="G19" s="8" t="s">
        <v>12</v>
      </c>
      <c r="H19" s="4"/>
      <c r="I19" s="4"/>
    </row>
    <row r="20" spans="1:9" ht="15.75" customHeight="1">
      <c r="A20"/>
      <c r="B20" s="9"/>
      <c r="C20" s="9" t="s">
        <v>380</v>
      </c>
      <c r="D20" s="10">
        <v>2015</v>
      </c>
      <c r="E20" s="9"/>
      <c r="F20" s="9" t="s">
        <v>381</v>
      </c>
      <c r="G20" s="10">
        <v>2015</v>
      </c>
      <c r="H20" s="11"/>
      <c r="I20" s="11"/>
    </row>
    <row r="21" spans="1:6" ht="12.75" customHeight="1">
      <c r="A21"/>
      <c r="B21"/>
      <c r="C21"/>
      <c r="D21"/>
      <c r="E21"/>
      <c r="F21"/>
    </row>
    <row r="22" spans="5:6" ht="12.75" customHeight="1">
      <c r="E22"/>
      <c r="F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5:6" ht="12.75" customHeight="1">
      <c r="E25"/>
      <c r="F25"/>
    </row>
    <row r="26" spans="5:6" ht="12.75" customHeight="1">
      <c r="E26"/>
      <c r="F26"/>
    </row>
    <row r="27" spans="1:9" ht="21" customHeight="1">
      <c r="A27" s="437" t="s">
        <v>13</v>
      </c>
      <c r="B27" s="437"/>
      <c r="C27" s="437"/>
      <c r="D27" s="437"/>
      <c r="E27" s="437"/>
      <c r="F27" s="437"/>
      <c r="G27" s="437"/>
      <c r="H27" s="437"/>
      <c r="I27" s="437"/>
    </row>
    <row r="28" spans="1:9" ht="30" customHeight="1">
      <c r="A28" s="12" t="s">
        <v>14</v>
      </c>
      <c r="B28" s="438" t="s">
        <v>371</v>
      </c>
      <c r="C28" s="438"/>
      <c r="D28" s="438"/>
      <c r="E28" s="438"/>
      <c r="F28" s="438"/>
      <c r="G28" s="438"/>
      <c r="H28" s="438"/>
      <c r="I28" s="439"/>
    </row>
    <row r="29" spans="1:9" ht="29.25" customHeight="1">
      <c r="A29" s="12" t="s">
        <v>15</v>
      </c>
      <c r="B29" s="438" t="s">
        <v>368</v>
      </c>
      <c r="C29" s="438"/>
      <c r="D29" s="438"/>
      <c r="E29" s="438"/>
      <c r="F29" s="438"/>
      <c r="G29" s="438"/>
      <c r="H29" s="438"/>
      <c r="I29" s="439"/>
    </row>
    <row r="30" spans="1:9" ht="26.25" customHeight="1">
      <c r="A30" s="13" t="s">
        <v>16</v>
      </c>
      <c r="B30" s="434"/>
      <c r="C30" s="434"/>
      <c r="D30" s="434"/>
      <c r="E30" s="434"/>
      <c r="F30" s="434"/>
      <c r="G30" s="434"/>
      <c r="H30" s="434"/>
      <c r="I30" s="434"/>
    </row>
    <row r="31" spans="1:9" ht="12.75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 customHeight="1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.75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2.75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2.75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2.75" customHeight="1">
      <c r="A36" s="15" t="s">
        <v>17</v>
      </c>
      <c r="B36" s="16" t="s">
        <v>18</v>
      </c>
      <c r="C36" s="14"/>
      <c r="D36" s="14"/>
      <c r="E36" s="14"/>
      <c r="F36" s="14"/>
      <c r="G36" s="14"/>
      <c r="H36" s="14"/>
      <c r="I36" s="14"/>
    </row>
    <row r="37" spans="1:9" ht="12.75" customHeight="1">
      <c r="A37"/>
      <c r="B37" s="16" t="s">
        <v>19</v>
      </c>
      <c r="C37" s="14"/>
      <c r="D37" s="14"/>
      <c r="E37" s="14"/>
      <c r="F37" s="14"/>
      <c r="G37" s="14"/>
      <c r="H37" s="14"/>
      <c r="I37" s="14"/>
    </row>
    <row r="38" spans="1:9" ht="12.75" customHeight="1">
      <c r="A38"/>
      <c r="B38" s="16" t="s">
        <v>20</v>
      </c>
      <c r="C38" s="14"/>
      <c r="D38" s="14"/>
      <c r="E38" s="14"/>
      <c r="F38" s="14"/>
      <c r="G38" s="14"/>
      <c r="H38" s="14"/>
      <c r="I38" s="14"/>
    </row>
    <row r="39" spans="1:9" ht="12.75" customHeight="1">
      <c r="A39"/>
      <c r="B39" s="16" t="s">
        <v>21</v>
      </c>
      <c r="C39" s="14"/>
      <c r="D39" s="14"/>
      <c r="E39" s="14"/>
      <c r="F39" s="14"/>
      <c r="G39" s="14"/>
      <c r="H39" s="14"/>
      <c r="I39" s="14"/>
    </row>
    <row r="40" spans="1:9" ht="12.75" customHeight="1">
      <c r="A40"/>
      <c r="B40" s="16" t="s">
        <v>22</v>
      </c>
      <c r="C40" s="14"/>
      <c r="D40" s="14"/>
      <c r="E40" s="14"/>
      <c r="F40" s="14"/>
      <c r="G40" s="14"/>
      <c r="H40" s="14"/>
      <c r="I40" s="14"/>
    </row>
    <row r="41" spans="1:9" ht="12.75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.75" customHeigh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 customHeight="1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 customHeight="1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2.75" customHeight="1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.75" customHeight="1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 customHeight="1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 customHeight="1">
      <c r="A48" s="14"/>
      <c r="B48" s="14"/>
      <c r="C48" s="14"/>
      <c r="D48" s="14"/>
      <c r="E48" s="14"/>
      <c r="F48" s="14"/>
      <c r="G48" s="14"/>
      <c r="H48" s="14"/>
      <c r="I48" s="14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</sheetData>
  <sheetProtection sheet="1"/>
  <mergeCells count="16">
    <mergeCell ref="A1:I1"/>
    <mergeCell ref="A3:I3"/>
    <mergeCell ref="A7:I7"/>
    <mergeCell ref="A8:I8"/>
    <mergeCell ref="A11:B11"/>
    <mergeCell ref="D11:D12"/>
    <mergeCell ref="E11:E12"/>
    <mergeCell ref="H11:H12"/>
    <mergeCell ref="A12:B12"/>
    <mergeCell ref="B30:I30"/>
    <mergeCell ref="B17:G17"/>
    <mergeCell ref="B18:D18"/>
    <mergeCell ref="E18:G18"/>
    <mergeCell ref="A27:I27"/>
    <mergeCell ref="B28:I28"/>
    <mergeCell ref="B29:I29"/>
  </mergeCells>
  <printOptions/>
  <pageMargins left="0.9673611111111111" right="0.7875" top="1.2194444444444446" bottom="0.8861111111111111" header="0.7875" footer="0.5118055555555555"/>
  <pageSetup horizontalDpi="600" verticalDpi="600" orientation="portrait" paperSize="9" scale="80" r:id="rId1"/>
  <headerFooter alignWithMargins="0">
    <oddHeader>&amp;C&amp;"Arial Narrow,Normal"&amp;6Ministério do Meio Ambiente
Instituto Brasileiro do Meio Ambiente e dos Recursos Naturais Renováveis
Diretoria de Licenciamento Ambiental
Coordenação Geral de Petróleo e Gás&amp;R&amp;"Times New Roman,Normal"&amp;6Versão 2.0 (2011)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0"/>
  <sheetViews>
    <sheetView view="pageBreakPreview" zoomScale="103" zoomScaleSheetLayoutView="103" zoomScalePageLayoutView="0" workbookViewId="0" topLeftCell="A1">
      <selection activeCell="A1" sqref="A1:D1"/>
    </sheetView>
  </sheetViews>
  <sheetFormatPr defaultColWidth="11.57421875" defaultRowHeight="12.75"/>
  <cols>
    <col min="1" max="1" width="11.57421875" style="260" customWidth="1"/>
    <col min="2" max="2" width="6.28125" style="260" customWidth="1"/>
    <col min="3" max="3" width="3.57421875" style="260" customWidth="1"/>
    <col min="4" max="4" width="13.00390625" style="260" customWidth="1"/>
    <col min="5" max="5" width="16.57421875" style="260" customWidth="1"/>
    <col min="6" max="6" width="10.140625" style="260" customWidth="1"/>
    <col min="7" max="7" width="11.00390625" style="260" customWidth="1"/>
    <col min="8" max="8" width="11.7109375" style="260" customWidth="1"/>
    <col min="9" max="9" width="11.57421875" style="260" customWidth="1"/>
    <col min="10" max="10" width="8.28125" style="260" customWidth="1"/>
    <col min="11" max="11" width="10.00390625" style="260" customWidth="1"/>
    <col min="12" max="12" width="14.57421875" style="260" customWidth="1"/>
    <col min="13" max="13" width="14.00390625" style="260" customWidth="1"/>
    <col min="14" max="16384" width="11.57421875" style="260" customWidth="1"/>
  </cols>
  <sheetData>
    <row r="1" spans="1:17" ht="17.25" customHeight="1">
      <c r="A1" s="466" t="s">
        <v>306</v>
      </c>
      <c r="B1" s="466"/>
      <c r="C1" s="466"/>
      <c r="D1" s="466"/>
      <c r="E1" s="248" t="str">
        <f>IF('PCP - Tabela 1'!B1=0,"",'PCP - Tabela 1'!B1)</f>
        <v>PGS Investigação Petrolífera LTDA</v>
      </c>
      <c r="F1" s="261"/>
      <c r="G1" s="261"/>
      <c r="H1" s="261"/>
      <c r="I1"/>
      <c r="J1" s="626" t="s">
        <v>24</v>
      </c>
      <c r="K1" s="626"/>
      <c r="L1" s="626"/>
      <c r="M1" s="626"/>
      <c r="Q1" s="21"/>
    </row>
    <row r="2" spans="1:17" ht="23.25">
      <c r="A2" s="20"/>
      <c r="B2" s="20"/>
      <c r="C2" s="20"/>
      <c r="D2" s="20"/>
      <c r="E2" s="20"/>
      <c r="F2" s="20"/>
      <c r="G2" s="20"/>
      <c r="H2" s="20"/>
      <c r="I2"/>
      <c r="J2" s="169"/>
      <c r="K2" s="262"/>
      <c r="L2" s="262"/>
      <c r="M2" s="262"/>
      <c r="Q2" s="21"/>
    </row>
    <row r="3" spans="1:17" ht="13.5">
      <c r="A3" s="263" t="s">
        <v>4</v>
      </c>
      <c r="B3" s="615">
        <f>IF('PCP - Tabela 1'!B7=0,"",'PCP - Tabela 1'!B7)</f>
        <v>9</v>
      </c>
      <c r="C3" s="19"/>
      <c r="D3" s="252"/>
      <c r="E3" s="252"/>
      <c r="F3" s="252"/>
      <c r="G3" s="252"/>
      <c r="H3" s="252"/>
      <c r="I3"/>
      <c r="J3" s="633" t="s">
        <v>134</v>
      </c>
      <c r="K3" s="633"/>
      <c r="L3" s="633"/>
      <c r="M3" s="633"/>
      <c r="Q3" s="21"/>
    </row>
    <row r="4" spans="1:17" ht="13.5">
      <c r="A4" s="264" t="s">
        <v>6</v>
      </c>
      <c r="B4" s="615"/>
      <c r="C4" s="20"/>
      <c r="D4" s="252"/>
      <c r="E4" s="252"/>
      <c r="F4" s="252"/>
      <c r="G4" s="252"/>
      <c r="H4" s="252"/>
      <c r="I4"/>
      <c r="J4" s="252"/>
      <c r="K4" s="20"/>
      <c r="L4" s="20"/>
      <c r="M4" s="20"/>
      <c r="Q4" s="21"/>
    </row>
    <row r="5" spans="1:17" ht="12.75">
      <c r="A5" s="446" t="s">
        <v>3</v>
      </c>
      <c r="B5" s="446"/>
      <c r="C5" s="252"/>
      <c r="D5" s="252"/>
      <c r="E5" s="252"/>
      <c r="F5" s="252"/>
      <c r="G5" s="252"/>
      <c r="H5" s="252"/>
      <c r="I5"/>
      <c r="J5" s="651" t="s">
        <v>135</v>
      </c>
      <c r="K5" s="651"/>
      <c r="L5" s="651"/>
      <c r="M5" s="651"/>
      <c r="Q5" s="21"/>
    </row>
    <row r="6" spans="1:17" ht="12.75">
      <c r="A6" s="631" t="str">
        <f>IF('Relatório PCP - Tabela 3'!H8=0,"",'Relatório PCP - Tabela 3'!H8)</f>
        <v>XXXX</v>
      </c>
      <c r="B6" s="631"/>
      <c r="C6" s="81"/>
      <c r="D6" s="265"/>
      <c r="E6" s="265"/>
      <c r="F6" s="265"/>
      <c r="G6" s="265"/>
      <c r="H6" s="265"/>
      <c r="I6"/>
      <c r="J6" s="644" t="s">
        <v>26</v>
      </c>
      <c r="K6" s="644"/>
      <c r="L6" s="644"/>
      <c r="M6" s="644"/>
      <c r="Q6" s="21"/>
    </row>
    <row r="7" spans="1:17" ht="6" customHeight="1">
      <c r="A7" s="252"/>
      <c r="B7" s="252"/>
      <c r="C7" s="21"/>
      <c r="D7" s="251"/>
      <c r="E7" s="251"/>
      <c r="F7" s="251"/>
      <c r="G7" s="251"/>
      <c r="H7" s="251"/>
      <c r="I7"/>
      <c r="J7" s="251"/>
      <c r="K7" s="252"/>
      <c r="L7" s="252"/>
      <c r="M7" s="252"/>
      <c r="P7" s="252"/>
      <c r="Q7" s="21"/>
    </row>
    <row r="8" spans="5:17" ht="12.75">
      <c r="E8" s="252"/>
      <c r="F8" s="252"/>
      <c r="G8" s="252"/>
      <c r="H8" s="252"/>
      <c r="I8"/>
      <c r="J8" s="251"/>
      <c r="M8" s="8" t="s">
        <v>307</v>
      </c>
      <c r="Q8" s="20"/>
    </row>
    <row r="9" spans="1:17" ht="6" customHeight="1">
      <c r="A9" s="266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N9" s="268"/>
      <c r="O9" s="269"/>
      <c r="P9" s="267"/>
      <c r="Q9" s="21"/>
    </row>
    <row r="10" spans="1:17" ht="13.5">
      <c r="A10" s="633" t="s">
        <v>308</v>
      </c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3"/>
      <c r="N10" s="267"/>
      <c r="O10" s="267"/>
      <c r="P10" s="267"/>
      <c r="Q10" s="21"/>
    </row>
    <row r="11" spans="1:17" ht="16.5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1"/>
      <c r="N11" s="267"/>
      <c r="O11" s="267"/>
      <c r="P11" s="267"/>
      <c r="Q11" s="21"/>
    </row>
    <row r="12" spans="1:17" ht="13.5">
      <c r="A12" s="467" t="s">
        <v>309</v>
      </c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267"/>
      <c r="O12" s="267"/>
      <c r="P12" s="267"/>
      <c r="Q12" s="21"/>
    </row>
    <row r="13" spans="1:17" ht="17.25" customHeight="1">
      <c r="A13" s="647" t="s">
        <v>34</v>
      </c>
      <c r="B13" s="656" t="s">
        <v>310</v>
      </c>
      <c r="C13" s="656"/>
      <c r="D13" s="656"/>
      <c r="E13" s="647" t="s">
        <v>311</v>
      </c>
      <c r="F13" s="647"/>
      <c r="G13" s="647"/>
      <c r="H13" s="647"/>
      <c r="I13" s="647"/>
      <c r="J13" s="648" t="s">
        <v>312</v>
      </c>
      <c r="K13" s="648"/>
      <c r="L13" s="648"/>
      <c r="M13" s="273"/>
      <c r="N13" s="36"/>
      <c r="O13" s="204"/>
      <c r="P13" s="274"/>
      <c r="Q13" s="21"/>
    </row>
    <row r="14" spans="1:17" ht="16.5" customHeight="1">
      <c r="A14" s="647"/>
      <c r="B14" s="656"/>
      <c r="C14" s="656"/>
      <c r="D14" s="656"/>
      <c r="E14" s="647" t="s">
        <v>313</v>
      </c>
      <c r="F14" s="647"/>
      <c r="G14" s="647"/>
      <c r="H14" s="649" t="s">
        <v>314</v>
      </c>
      <c r="I14" s="649"/>
      <c r="J14" s="648"/>
      <c r="K14" s="648"/>
      <c r="L14" s="648"/>
      <c r="M14" s="275"/>
      <c r="N14" s="276"/>
      <c r="O14" s="16"/>
      <c r="P14" s="21"/>
      <c r="Q14" s="21"/>
    </row>
    <row r="15" spans="1:17" ht="13.5">
      <c r="A15" s="647"/>
      <c r="B15" s="656"/>
      <c r="C15" s="656"/>
      <c r="D15" s="656"/>
      <c r="E15" s="182" t="s">
        <v>315</v>
      </c>
      <c r="F15" s="277"/>
      <c r="G15" s="277" t="s">
        <v>316</v>
      </c>
      <c r="H15" s="182" t="s">
        <v>317</v>
      </c>
      <c r="I15" s="277" t="s">
        <v>316</v>
      </c>
      <c r="J15" s="277"/>
      <c r="K15" s="182" t="s">
        <v>318</v>
      </c>
      <c r="L15" s="278" t="s">
        <v>319</v>
      </c>
      <c r="M15" s="279" t="s">
        <v>320</v>
      </c>
      <c r="N15" s="204"/>
      <c r="O15" s="204"/>
      <c r="P15" s="21"/>
      <c r="Q15" s="21"/>
    </row>
    <row r="16" spans="1:17" ht="13.5">
      <c r="A16" s="647"/>
      <c r="B16" s="656"/>
      <c r="C16" s="656"/>
      <c r="D16" s="656"/>
      <c r="E16" s="182" t="s">
        <v>321</v>
      </c>
      <c r="F16" s="279" t="s">
        <v>322</v>
      </c>
      <c r="G16" s="279" t="s">
        <v>323</v>
      </c>
      <c r="H16" s="182" t="s">
        <v>324</v>
      </c>
      <c r="I16" s="279" t="s">
        <v>325</v>
      </c>
      <c r="J16" s="279" t="s">
        <v>326</v>
      </c>
      <c r="K16" s="182" t="s">
        <v>327</v>
      </c>
      <c r="L16" s="280" t="s">
        <v>328</v>
      </c>
      <c r="M16" s="279" t="s">
        <v>329</v>
      </c>
      <c r="N16" s="204"/>
      <c r="O16" s="204"/>
      <c r="P16" s="21"/>
      <c r="Q16" s="21"/>
    </row>
    <row r="17" spans="1:17" ht="13.5">
      <c r="A17" s="647"/>
      <c r="B17" s="656"/>
      <c r="C17" s="656"/>
      <c r="D17" s="656"/>
      <c r="E17" s="281" t="s">
        <v>330</v>
      </c>
      <c r="F17" s="279" t="s">
        <v>331</v>
      </c>
      <c r="G17" s="279"/>
      <c r="H17" s="182" t="s">
        <v>332</v>
      </c>
      <c r="I17" s="279"/>
      <c r="J17" s="279"/>
      <c r="K17" s="654" t="s">
        <v>236</v>
      </c>
      <c r="L17" s="280" t="s">
        <v>333</v>
      </c>
      <c r="M17" s="279" t="s">
        <v>41</v>
      </c>
      <c r="N17" s="204"/>
      <c r="O17" s="204"/>
      <c r="P17" s="21"/>
      <c r="Q17" s="21"/>
    </row>
    <row r="18" spans="1:17" ht="13.5">
      <c r="A18" s="647"/>
      <c r="B18" s="656"/>
      <c r="C18" s="656"/>
      <c r="D18" s="656"/>
      <c r="E18" s="282"/>
      <c r="F18" s="283"/>
      <c r="G18" s="283" t="s">
        <v>334</v>
      </c>
      <c r="H18" s="182" t="s">
        <v>335</v>
      </c>
      <c r="I18" s="283" t="s">
        <v>336</v>
      </c>
      <c r="J18" s="284"/>
      <c r="K18" s="654"/>
      <c r="L18" s="285"/>
      <c r="M18" s="283" t="s">
        <v>337</v>
      </c>
      <c r="N18" s="36"/>
      <c r="O18" s="195"/>
      <c r="P18" s="21"/>
      <c r="Q18" s="21"/>
    </row>
    <row r="19" spans="1:17" ht="12.75" customHeight="1">
      <c r="A19" s="655">
        <v>1</v>
      </c>
      <c r="B19" s="653" t="s">
        <v>43</v>
      </c>
      <c r="C19" s="653"/>
      <c r="D19" s="653"/>
      <c r="E19" s="639">
        <f>IF('Relatório PCP - Tabela 6'!I16=0,"",'Relatório PCP - Tabela 6'!I16)</f>
      </c>
      <c r="F19" s="639">
        <f>IF(('Relatório PCP - Tabela 6'!K16)-('Relatório PCP - Tabela 6'!I16)=0,"",('Relatório PCP - Tabela 6'!K16)-('Relatório PCP - Tabela 6'!I16))</f>
      </c>
      <c r="G19" s="639" t="e">
        <f>IF((E19+F19)=0,"",(E19+F19))</f>
        <v>#VALUE!</v>
      </c>
      <c r="H19" s="639">
        <f>IF('Relatório PCP - Tabela 7 '!F15=0,"",'Relatório PCP - Tabela 7 '!F15)</f>
      </c>
      <c r="I19" s="639" t="e">
        <f>IF((G19+H19)=0,"",(G19+H19))</f>
        <v>#VALUE!</v>
      </c>
      <c r="J19" s="286">
        <f>IF('Relatório PCP - Tabela 7 '!H15=0,"",'Relatório PCP - Tabela 7 '!H15)</f>
      </c>
      <c r="K19" s="287">
        <f>IF('Relatório PCP - Tabela 7 '!G15=0,"",'Relatório PCP - Tabela 7 '!G15)</f>
      </c>
      <c r="L19" s="288">
        <f>'Relatório PCP - Tabela 7 '!I15</f>
      </c>
      <c r="M19" s="639" t="e">
        <f aca="true" t="shared" si="0" ref="M19:M34">I19-SUM(K19:K23)</f>
        <v>#VALUE!</v>
      </c>
      <c r="N19" s="36"/>
      <c r="O19" s="195"/>
      <c r="P19" s="289"/>
      <c r="Q19" s="21"/>
    </row>
    <row r="20" spans="1:17" ht="12.75">
      <c r="A20" s="655"/>
      <c r="B20" s="653"/>
      <c r="C20" s="653"/>
      <c r="D20" s="653"/>
      <c r="E20" s="639"/>
      <c r="F20" s="639"/>
      <c r="G20" s="639"/>
      <c r="H20" s="639"/>
      <c r="I20" s="639"/>
      <c r="J20" s="290">
        <f>IF('Relatório PCP - Tabela 7 '!H16=0,"",'Relatório PCP - Tabela 7 '!H16)</f>
      </c>
      <c r="K20" s="233">
        <f>IF('Relatório PCP - Tabela 7 '!G16=0,"",'Relatório PCP - Tabela 7 '!G16)</f>
      </c>
      <c r="L20" s="291">
        <f>'Relatório PCP - Tabela 7 '!I16</f>
      </c>
      <c r="M20" s="639">
        <f t="shared" si="0"/>
        <v>0</v>
      </c>
      <c r="N20" s="292"/>
      <c r="O20" s="195"/>
      <c r="P20" s="21"/>
      <c r="Q20" s="21"/>
    </row>
    <row r="21" spans="1:17" ht="12.75">
      <c r="A21" s="655"/>
      <c r="B21" s="653"/>
      <c r="C21" s="653"/>
      <c r="D21" s="653"/>
      <c r="E21" s="639"/>
      <c r="F21" s="639"/>
      <c r="G21" s="639"/>
      <c r="H21" s="639"/>
      <c r="I21" s="639"/>
      <c r="J21" s="290">
        <f>IF('Relatório PCP - Tabela 7 '!H17=0,"",'Relatório PCP - Tabela 7 '!H17)</f>
      </c>
      <c r="K21" s="233">
        <f>IF('Relatório PCP - Tabela 7 '!G17=0,"",'Relatório PCP - Tabela 7 '!G17)</f>
      </c>
      <c r="L21" s="291">
        <f>'Relatório PCP - Tabela 7 '!I17</f>
      </c>
      <c r="M21" s="639">
        <f t="shared" si="0"/>
        <v>0</v>
      </c>
      <c r="N21" s="21"/>
      <c r="O21" s="195"/>
      <c r="P21" s="21"/>
      <c r="Q21" s="21"/>
    </row>
    <row r="22" spans="1:17" ht="12.75">
      <c r="A22" s="655"/>
      <c r="B22" s="653"/>
      <c r="C22" s="653"/>
      <c r="D22" s="653"/>
      <c r="E22" s="639"/>
      <c r="F22" s="639"/>
      <c r="G22" s="639"/>
      <c r="H22" s="639"/>
      <c r="I22" s="639"/>
      <c r="J22" s="290">
        <f>IF('Relatório PCP - Tabela 7 '!H18=0,"",'Relatório PCP - Tabela 7 '!H18)</f>
      </c>
      <c r="K22" s="233">
        <f>IF('Relatório PCP - Tabela 7 '!G18=0,"",'Relatório PCP - Tabela 7 '!G18)</f>
      </c>
      <c r="L22" s="291">
        <f>'Relatório PCP - Tabela 7 '!I18</f>
      </c>
      <c r="M22" s="639">
        <f t="shared" si="0"/>
        <v>0</v>
      </c>
      <c r="N22" s="36"/>
      <c r="O22" s="204"/>
      <c r="P22" s="293"/>
      <c r="Q22" s="21"/>
    </row>
    <row r="23" spans="1:17" ht="12.75">
      <c r="A23" s="655"/>
      <c r="B23" s="653"/>
      <c r="C23" s="653"/>
      <c r="D23" s="653"/>
      <c r="E23" s="639"/>
      <c r="F23" s="639"/>
      <c r="G23" s="639"/>
      <c r="H23" s="639"/>
      <c r="I23" s="639"/>
      <c r="J23" s="294">
        <f>IF('Relatório PCP - Tabela 7 '!H19=0,"",'Relatório PCP - Tabela 7 '!H19)</f>
      </c>
      <c r="K23" s="295">
        <f>IF('Relatório PCP - Tabela 7 '!G19=0,"",'Relatório PCP - Tabela 7 '!G19)</f>
      </c>
      <c r="L23" s="296">
        <f>'Relatório PCP - Tabela 7 '!I19</f>
      </c>
      <c r="M23" s="639">
        <f t="shared" si="0"/>
        <v>0</v>
      </c>
      <c r="N23" s="293"/>
      <c r="O23" s="16"/>
      <c r="P23" s="293"/>
      <c r="Q23" s="293"/>
    </row>
    <row r="24" spans="1:17" ht="12.75" customHeight="1">
      <c r="A24" s="640">
        <v>2</v>
      </c>
      <c r="B24" s="653" t="s">
        <v>87</v>
      </c>
      <c r="C24" s="653"/>
      <c r="D24" s="653"/>
      <c r="E24" s="639">
        <f>IF('Relatório PCP - Tabela 6'!I17=0,"",'Relatório PCP - Tabela 6'!I17)</f>
      </c>
      <c r="F24" s="639">
        <f>IF(('Relatório PCP - Tabela 6'!K17)-('Relatório PCP - Tabela 6'!I17)=0,"",('Relatório PCP - Tabela 6'!K17)-('Relatório PCP - Tabela 6'!I17))</f>
      </c>
      <c r="G24" s="639" t="e">
        <f>IF((E24+F24)=0,"",(E24+F24))</f>
        <v>#VALUE!</v>
      </c>
      <c r="H24" s="639">
        <f>IF('Relatório PCP - Tabela 7 '!F21=0,"",'Relatório PCP - Tabela 7 '!F21)</f>
      </c>
      <c r="I24" s="639" t="e">
        <f>IF((G24+H24)=0,"",(G24+H24))</f>
        <v>#VALUE!</v>
      </c>
      <c r="J24" s="286">
        <f>IF('Relatório PCP - Tabela 7 '!H21=0,"",'Relatório PCP - Tabela 7 '!H21)</f>
      </c>
      <c r="K24" s="287">
        <f>IF('Relatório PCP - Tabela 7 '!G21=0,"",'Relatório PCP - Tabela 7 '!G21)</f>
      </c>
      <c r="L24" s="288">
        <f>'Relatório PCP - Tabela 7 '!I21</f>
      </c>
      <c r="M24" s="639" t="e">
        <f t="shared" si="0"/>
        <v>#VALUE!</v>
      </c>
      <c r="N24" s="297"/>
      <c r="O24" s="298"/>
      <c r="P24" s="16"/>
      <c r="Q24" s="293"/>
    </row>
    <row r="25" spans="1:17" ht="12.75">
      <c r="A25" s="640"/>
      <c r="B25" s="653"/>
      <c r="C25" s="653"/>
      <c r="D25" s="653"/>
      <c r="E25" s="639"/>
      <c r="F25" s="639"/>
      <c r="G25" s="639"/>
      <c r="H25" s="639"/>
      <c r="I25" s="639"/>
      <c r="J25" s="290">
        <f>IF('Relatório PCP - Tabela 7 '!H22=0,"",'Relatório PCP - Tabela 7 '!H22)</f>
      </c>
      <c r="K25" s="233">
        <f>IF('Relatório PCP - Tabela 7 '!G22=0,"",'Relatório PCP - Tabela 7 '!G22)</f>
      </c>
      <c r="L25" s="291">
        <f>'Relatório PCP - Tabela 7 '!I22</f>
      </c>
      <c r="M25" s="639">
        <f t="shared" si="0"/>
        <v>0</v>
      </c>
      <c r="N25" s="297"/>
      <c r="O25" s="299"/>
      <c r="P25" s="300"/>
      <c r="Q25" s="293"/>
    </row>
    <row r="26" spans="1:17" ht="12.75">
      <c r="A26" s="640"/>
      <c r="B26" s="653"/>
      <c r="C26" s="653"/>
      <c r="D26" s="653"/>
      <c r="E26" s="639"/>
      <c r="F26" s="639"/>
      <c r="G26" s="639"/>
      <c r="H26" s="639"/>
      <c r="I26" s="639"/>
      <c r="J26" s="290">
        <f>IF('Relatório PCP - Tabela 7 '!H23=0,"",'Relatório PCP - Tabela 7 '!H23)</f>
      </c>
      <c r="K26" s="233">
        <f>IF('Relatório PCP - Tabela 7 '!G23=0,"",'Relatório PCP - Tabela 7 '!G23)</f>
      </c>
      <c r="L26" s="291">
        <f>'Relatório PCP - Tabela 7 '!I23</f>
      </c>
      <c r="M26" s="639">
        <f t="shared" si="0"/>
        <v>0</v>
      </c>
      <c r="N26" s="293"/>
      <c r="O26" s="299"/>
      <c r="P26" s="300"/>
      <c r="Q26" s="293"/>
    </row>
    <row r="27" spans="1:17" ht="12.75">
      <c r="A27" s="640"/>
      <c r="B27" s="653"/>
      <c r="C27" s="653"/>
      <c r="D27" s="653"/>
      <c r="E27" s="639"/>
      <c r="F27" s="639"/>
      <c r="G27" s="639"/>
      <c r="H27" s="639"/>
      <c r="I27" s="639"/>
      <c r="J27" s="290">
        <f>IF('Relatório PCP - Tabela 7 '!H24=0,"",'Relatório PCP - Tabela 7 '!H24)</f>
      </c>
      <c r="K27" s="233">
        <f>IF('Relatório PCP - Tabela 7 '!G24=0,"",'Relatório PCP - Tabela 7 '!G24)</f>
      </c>
      <c r="L27" s="291">
        <f>'Relatório PCP - Tabela 7 '!I24</f>
      </c>
      <c r="M27" s="639">
        <f t="shared" si="0"/>
        <v>0</v>
      </c>
      <c r="N27" s="293"/>
      <c r="O27" s="299"/>
      <c r="P27" s="16"/>
      <c r="Q27" s="293"/>
    </row>
    <row r="28" spans="1:17" ht="12.75">
      <c r="A28" s="640"/>
      <c r="B28" s="653"/>
      <c r="C28" s="653"/>
      <c r="D28" s="653"/>
      <c r="E28" s="639"/>
      <c r="F28" s="639"/>
      <c r="G28" s="639"/>
      <c r="H28" s="639"/>
      <c r="I28" s="639"/>
      <c r="J28" s="294">
        <f>IF('Relatório PCP - Tabela 7 '!H25=0,"",'Relatório PCP - Tabela 7 '!H25)</f>
      </c>
      <c r="K28" s="295">
        <f>IF('Relatório PCP - Tabela 7 '!G25=0,"",'Relatório PCP - Tabela 7 '!G25)</f>
      </c>
      <c r="L28" s="296">
        <f>'Relatório PCP - Tabela 7 '!I25</f>
      </c>
      <c r="M28" s="639">
        <f t="shared" si="0"/>
        <v>0</v>
      </c>
      <c r="N28" s="293"/>
      <c r="O28" s="299"/>
      <c r="P28" s="300"/>
      <c r="Q28" s="293"/>
    </row>
    <row r="29" spans="1:17" ht="12.75" customHeight="1">
      <c r="A29" s="640">
        <v>3</v>
      </c>
      <c r="B29" s="653" t="s">
        <v>338</v>
      </c>
      <c r="C29" s="653"/>
      <c r="D29" s="653"/>
      <c r="E29" s="639">
        <f>IF('Relatório PCP - Tabela 6'!I18=0,"",'Relatório PCP - Tabela 6'!I18)</f>
      </c>
      <c r="F29" s="639">
        <f>IF(('Relatório PCP - Tabela 6'!K18)-('Relatório PCP - Tabela 6'!I18)=0,"",('Relatório PCP - Tabela 6'!K18)-('Relatório PCP - Tabela 6'!I18))</f>
      </c>
      <c r="G29" s="639" t="e">
        <f>IF((E29+F29)=0,"",(E29+F29))</f>
        <v>#VALUE!</v>
      </c>
      <c r="H29" s="639">
        <f>IF('Relatório PCP - Tabela 7 '!F27=0,"",'Relatório PCP - Tabela 7 '!F27)</f>
      </c>
      <c r="I29" s="639" t="e">
        <f>IF((G29+H29)=0,"",(G29+H29))</f>
        <v>#VALUE!</v>
      </c>
      <c r="J29" s="286">
        <f>IF('Relatório PCP - Tabela 7 '!H27=0,"",'Relatório PCP - Tabela 7 '!H27)</f>
      </c>
      <c r="K29" s="287">
        <f>IF('Relatório PCP - Tabela 7 '!G27=0,"",'Relatório PCP - Tabela 7 '!G27)</f>
      </c>
      <c r="L29" s="288">
        <f>'Relatório PCP - Tabela 7 '!I27</f>
      </c>
      <c r="M29" s="639" t="e">
        <f t="shared" si="0"/>
        <v>#VALUE!</v>
      </c>
      <c r="N29" s="293"/>
      <c r="O29" s="299"/>
      <c r="P29" s="300"/>
      <c r="Q29" s="293"/>
    </row>
    <row r="30" spans="1:17" ht="12.75">
      <c r="A30" s="640"/>
      <c r="B30" s="653"/>
      <c r="C30" s="653"/>
      <c r="D30" s="653"/>
      <c r="E30" s="639"/>
      <c r="F30" s="639">
        <f>IF(('Relatório PCP - Tabela 6'!K19)-('Relatório PCP - Tabela 6'!I19)=0,"",('Relatório PCP - Tabela 6'!K19)-('Relatório PCP - Tabela 6'!I19))</f>
      </c>
      <c r="G30" s="639"/>
      <c r="H30" s="639"/>
      <c r="I30" s="639"/>
      <c r="J30" s="290">
        <f>IF('Relatório PCP - Tabela 7 '!H28=0,"",'Relatório PCP - Tabela 7 '!H28)</f>
      </c>
      <c r="K30" s="233">
        <f>IF('Relatório PCP - Tabela 7 '!G28=0,"",'Relatório PCP - Tabela 7 '!G28)</f>
      </c>
      <c r="L30" s="291">
        <f>'Relatório PCP - Tabela 7 '!I28</f>
      </c>
      <c r="M30" s="639">
        <f t="shared" si="0"/>
        <v>0</v>
      </c>
      <c r="N30" s="293"/>
      <c r="O30" s="299"/>
      <c r="P30" s="300"/>
      <c r="Q30" s="293"/>
    </row>
    <row r="31" spans="1:17" ht="12.75">
      <c r="A31" s="640"/>
      <c r="B31" s="653"/>
      <c r="C31" s="653"/>
      <c r="D31" s="653"/>
      <c r="E31" s="639"/>
      <c r="F31" s="639">
        <f>IF(('Relatório PCP - Tabela 6'!K20)-('Relatório PCP - Tabela 6'!I20)=0,"",('Relatório PCP - Tabela 6'!K20)-('Relatório PCP - Tabela 6'!I20))</f>
      </c>
      <c r="G31" s="639"/>
      <c r="H31" s="639"/>
      <c r="I31" s="639"/>
      <c r="J31" s="290">
        <f>IF('Relatório PCP - Tabela 7 '!H29=0,"",'Relatório PCP - Tabela 7 '!H29)</f>
      </c>
      <c r="K31" s="233">
        <f>IF('Relatório PCP - Tabela 7 '!G29=0,"",'Relatório PCP - Tabela 7 '!G29)</f>
      </c>
      <c r="L31" s="291">
        <f>'Relatório PCP - Tabela 7 '!I29</f>
      </c>
      <c r="M31" s="639">
        <f t="shared" si="0"/>
        <v>0</v>
      </c>
      <c r="N31" s="293"/>
      <c r="O31" s="299"/>
      <c r="P31" s="300"/>
      <c r="Q31" s="293"/>
    </row>
    <row r="32" spans="1:17" ht="12.75">
      <c r="A32" s="640"/>
      <c r="B32" s="653"/>
      <c r="C32" s="653"/>
      <c r="D32" s="653"/>
      <c r="E32" s="639"/>
      <c r="F32" s="639">
        <f>IF(('Relatório PCP - Tabela 6'!K21)-('Relatório PCP - Tabela 6'!I21)=0,"",('Relatório PCP - Tabela 6'!K21)-('Relatório PCP - Tabela 6'!I21))</f>
      </c>
      <c r="G32" s="639"/>
      <c r="H32" s="639"/>
      <c r="I32" s="639"/>
      <c r="J32" s="290">
        <f>IF('Relatório PCP - Tabela 7 '!H30=0,"",'Relatório PCP - Tabela 7 '!H30)</f>
      </c>
      <c r="K32" s="233">
        <f>IF('Relatório PCP - Tabela 7 '!G30=0,"",'Relatório PCP - Tabela 7 '!G30)</f>
      </c>
      <c r="L32" s="291">
        <f>'Relatório PCP - Tabela 7 '!I30</f>
      </c>
      <c r="M32" s="639">
        <f t="shared" si="0"/>
        <v>0</v>
      </c>
      <c r="N32" s="293"/>
      <c r="O32" s="299"/>
      <c r="P32" s="16"/>
      <c r="Q32" s="293"/>
    </row>
    <row r="33" spans="1:17" ht="12.75">
      <c r="A33" s="640"/>
      <c r="B33" s="653"/>
      <c r="C33" s="653"/>
      <c r="D33" s="653"/>
      <c r="E33" s="639"/>
      <c r="F33" s="639">
        <f>IF(('Relatório PCP - Tabela 6'!K22)-('Relatório PCP - Tabela 6'!I22)=0,"",('Relatório PCP - Tabela 6'!K22)-('Relatório PCP - Tabela 6'!I22))</f>
      </c>
      <c r="G33" s="639"/>
      <c r="H33" s="639"/>
      <c r="I33" s="639"/>
      <c r="J33" s="294">
        <f>IF('Relatório PCP - Tabela 7 '!H31=0,"",'Relatório PCP - Tabela 7 '!H31)</f>
      </c>
      <c r="K33" s="295">
        <f>IF('Relatório PCP - Tabela 7 '!G31=0,"",'Relatório PCP - Tabela 7 '!G31)</f>
      </c>
      <c r="L33" s="296">
        <f>'Relatório PCP - Tabela 7 '!I31</f>
      </c>
      <c r="M33" s="639">
        <f t="shared" si="0"/>
        <v>0</v>
      </c>
      <c r="N33" s="293"/>
      <c r="O33" s="299"/>
      <c r="P33" s="300"/>
      <c r="Q33" s="293"/>
    </row>
    <row r="34" spans="1:17" ht="12.75" customHeight="1">
      <c r="A34" s="637">
        <v>4</v>
      </c>
      <c r="B34" s="652" t="s">
        <v>46</v>
      </c>
      <c r="C34" s="652"/>
      <c r="D34" s="652"/>
      <c r="E34" s="635">
        <f>IF('Relatório PCP - Tabela 6'!I19=0,"",'Relatório PCP - Tabela 6'!I19)</f>
      </c>
      <c r="F34" s="635">
        <f>IF(('Relatório PCP - Tabela 6'!K23)-('Relatório PCP - Tabela 6'!I23)=0,"",('Relatório PCP - Tabela 6'!K23)-('Relatório PCP - Tabela 6'!I23))</f>
      </c>
      <c r="G34" s="635" t="e">
        <f>IF((E34+F34)=0,"",(E34+F34))</f>
        <v>#VALUE!</v>
      </c>
      <c r="H34" s="635">
        <f>IF('Relatório PCP - Tabela 7 '!F33=0,"",'Relatório PCP - Tabela 7 '!F33)</f>
      </c>
      <c r="I34" s="635" t="e">
        <f>IF((G34+H34)=0,"",(G34+H34))</f>
        <v>#VALUE!</v>
      </c>
      <c r="J34" s="286">
        <f>IF('Relatório PCP - Tabela 7 '!H33=0,"",'Relatório PCP - Tabela 7 '!H33)</f>
      </c>
      <c r="K34" s="287">
        <f>IF('Relatório PCP - Tabela 7 '!G33=0,"",'Relatório PCP - Tabela 7 '!G33)</f>
      </c>
      <c r="L34" s="288">
        <f>'Relatório PCP - Tabela 7 '!I33</f>
      </c>
      <c r="M34" s="635" t="e">
        <f t="shared" si="0"/>
        <v>#VALUE!</v>
      </c>
      <c r="N34" s="293"/>
      <c r="O34" s="299"/>
      <c r="P34" s="300"/>
      <c r="Q34" s="293"/>
    </row>
    <row r="35" spans="1:17" ht="12.75">
      <c r="A35" s="637"/>
      <c r="B35" s="652"/>
      <c r="C35" s="652"/>
      <c r="D35" s="652"/>
      <c r="E35" s="635"/>
      <c r="F35" s="635"/>
      <c r="G35" s="635"/>
      <c r="H35" s="635"/>
      <c r="I35" s="635"/>
      <c r="J35" s="290">
        <f>IF('Relatório PCP - Tabela 7 '!H34=0,"",'Relatório PCP - Tabela 7 '!H34)</f>
      </c>
      <c r="K35" s="233">
        <f>IF('Relatório PCP - Tabela 7 '!G34=0,"",'Relatório PCP - Tabela 7 '!G34)</f>
      </c>
      <c r="L35" s="291">
        <f>'Relatório PCP - Tabela 7 '!I34</f>
      </c>
      <c r="M35" s="635"/>
      <c r="N35" s="293"/>
      <c r="O35" s="299"/>
      <c r="P35" s="300"/>
      <c r="Q35" s="293"/>
    </row>
    <row r="36" spans="1:17" ht="12.75">
      <c r="A36" s="637"/>
      <c r="B36" s="652"/>
      <c r="C36" s="652"/>
      <c r="D36" s="652"/>
      <c r="E36" s="635"/>
      <c r="F36" s="635"/>
      <c r="G36" s="635"/>
      <c r="H36" s="635"/>
      <c r="I36" s="635"/>
      <c r="J36" s="290">
        <f>IF('Relatório PCP - Tabela 7 '!H35=0,"",'Relatório PCP - Tabela 7 '!H35)</f>
      </c>
      <c r="K36" s="233">
        <f>IF('Relatório PCP - Tabela 7 '!G35=0,"",'Relatório PCP - Tabela 7 '!G35)</f>
      </c>
      <c r="L36" s="291">
        <f>'Relatório PCP - Tabela 7 '!I35</f>
      </c>
      <c r="M36" s="635"/>
      <c r="N36" s="293"/>
      <c r="O36" s="299"/>
      <c r="P36" s="300"/>
      <c r="Q36" s="293"/>
    </row>
    <row r="37" spans="1:17" ht="12.75">
      <c r="A37" s="637"/>
      <c r="B37" s="652"/>
      <c r="C37" s="652"/>
      <c r="D37" s="652"/>
      <c r="E37" s="635"/>
      <c r="F37" s="635"/>
      <c r="G37" s="635"/>
      <c r="H37" s="635"/>
      <c r="I37" s="635"/>
      <c r="J37" s="290">
        <f>IF('Relatório PCP - Tabela 7 '!H36=0,"",'Relatório PCP - Tabela 7 '!H36)</f>
      </c>
      <c r="K37" s="233">
        <f>IF('Relatório PCP - Tabela 7 '!G36=0,"",'Relatório PCP - Tabela 7 '!G36)</f>
      </c>
      <c r="L37" s="291">
        <f>'Relatório PCP - Tabela 7 '!I36</f>
      </c>
      <c r="M37" s="635"/>
      <c r="N37" s="293"/>
      <c r="O37" s="299"/>
      <c r="P37" s="300"/>
      <c r="Q37" s="293"/>
    </row>
    <row r="38" spans="1:17" ht="12.75">
      <c r="A38" s="637"/>
      <c r="B38" s="652"/>
      <c r="C38" s="652"/>
      <c r="D38" s="652"/>
      <c r="E38" s="635"/>
      <c r="F38" s="635"/>
      <c r="G38" s="635"/>
      <c r="H38" s="635"/>
      <c r="I38" s="635"/>
      <c r="J38" s="294">
        <f>IF('Relatório PCP - Tabela 7 '!H37=0,"",'Relatório PCP - Tabela 7 '!H37)</f>
      </c>
      <c r="K38" s="295">
        <f>IF('Relatório PCP - Tabela 7 '!G37=0,"",'Relatório PCP - Tabela 7 '!G37)</f>
      </c>
      <c r="L38" s="296">
        <f>'Relatório PCP - Tabela 7 '!I37</f>
      </c>
      <c r="M38" s="635"/>
      <c r="N38" s="293"/>
      <c r="O38" s="299"/>
      <c r="P38" s="297"/>
      <c r="Q38" s="293"/>
    </row>
    <row r="39" spans="1:17" ht="12.75">
      <c r="A39" s="20"/>
      <c r="B39" s="301"/>
      <c r="C39" s="212"/>
      <c r="D39" s="212"/>
      <c r="E39" s="302"/>
      <c r="F39" s="302"/>
      <c r="G39" s="302"/>
      <c r="H39" s="303"/>
      <c r="I39" s="304"/>
      <c r="J39" s="20"/>
      <c r="M39" s="21"/>
      <c r="Q39" s="21"/>
    </row>
    <row r="40" spans="1:17" ht="19.5">
      <c r="A40" s="466" t="s">
        <v>306</v>
      </c>
      <c r="B40" s="466"/>
      <c r="C40" s="466"/>
      <c r="D40" s="466"/>
      <c r="E40" s="248" t="str">
        <f>E1</f>
        <v>PGS Investigação Petrolífera LTDA</v>
      </c>
      <c r="F40" s="261"/>
      <c r="G40" s="261"/>
      <c r="H40" s="261"/>
      <c r="I40"/>
      <c r="J40" s="626" t="s">
        <v>24</v>
      </c>
      <c r="K40" s="626"/>
      <c r="L40" s="626"/>
      <c r="M40" s="626"/>
      <c r="Q40" s="21"/>
    </row>
    <row r="41" spans="1:17" ht="23.25">
      <c r="A41" s="20"/>
      <c r="B41" s="20"/>
      <c r="C41" s="20"/>
      <c r="D41" s="20"/>
      <c r="E41" s="20"/>
      <c r="F41" s="20"/>
      <c r="G41" s="20"/>
      <c r="H41" s="20"/>
      <c r="I41"/>
      <c r="J41" s="169"/>
      <c r="K41" s="262"/>
      <c r="L41" s="262"/>
      <c r="M41" s="262"/>
      <c r="Q41" s="21"/>
    </row>
    <row r="42" spans="1:17" ht="13.5">
      <c r="A42" s="650" t="s">
        <v>28</v>
      </c>
      <c r="B42" s="615">
        <f>B3</f>
        <v>9</v>
      </c>
      <c r="C42" s="19"/>
      <c r="D42" s="252"/>
      <c r="E42" s="252"/>
      <c r="F42" s="252"/>
      <c r="G42" s="252"/>
      <c r="H42" s="252"/>
      <c r="I42"/>
      <c r="J42" s="633" t="s">
        <v>134</v>
      </c>
      <c r="K42" s="633"/>
      <c r="L42" s="633"/>
      <c r="M42" s="633"/>
      <c r="Q42" s="21"/>
    </row>
    <row r="43" spans="1:17" ht="12.75">
      <c r="A43" s="650"/>
      <c r="B43" s="615"/>
      <c r="C43" s="20"/>
      <c r="D43" s="252"/>
      <c r="E43" s="252"/>
      <c r="F43" s="252"/>
      <c r="G43" s="252"/>
      <c r="H43" s="252"/>
      <c r="I43"/>
      <c r="J43" s="252"/>
      <c r="K43" s="20"/>
      <c r="L43" s="20"/>
      <c r="M43" s="20"/>
      <c r="Q43" s="21"/>
    </row>
    <row r="44" spans="1:17" ht="12.75">
      <c r="A44" s="446" t="s">
        <v>3</v>
      </c>
      <c r="B44" s="446"/>
      <c r="C44" s="252"/>
      <c r="D44" s="252"/>
      <c r="E44" s="252"/>
      <c r="F44" s="252"/>
      <c r="G44" s="252"/>
      <c r="H44" s="252"/>
      <c r="I44"/>
      <c r="J44" s="651" t="s">
        <v>135</v>
      </c>
      <c r="K44" s="651"/>
      <c r="L44" s="651"/>
      <c r="M44" s="651"/>
      <c r="Q44" s="21"/>
    </row>
    <row r="45" spans="1:17" ht="12.75">
      <c r="A45" s="631" t="str">
        <f>A6</f>
        <v>XXXX</v>
      </c>
      <c r="B45" s="631"/>
      <c r="C45" s="81"/>
      <c r="D45" s="265"/>
      <c r="E45" s="265"/>
      <c r="F45" s="265"/>
      <c r="G45" s="265"/>
      <c r="H45" s="265"/>
      <c r="I45"/>
      <c r="J45" s="644" t="s">
        <v>26</v>
      </c>
      <c r="K45" s="644"/>
      <c r="L45" s="644"/>
      <c r="M45" s="644"/>
      <c r="Q45" s="21"/>
    </row>
    <row r="46" spans="1:17" ht="6" customHeight="1">
      <c r="A46" s="252"/>
      <c r="B46" s="252"/>
      <c r="C46" s="21"/>
      <c r="D46" s="251"/>
      <c r="E46" s="251"/>
      <c r="F46" s="251"/>
      <c r="G46" s="251"/>
      <c r="H46" s="251"/>
      <c r="I46"/>
      <c r="J46" s="305"/>
      <c r="K46" s="252"/>
      <c r="L46" s="252"/>
      <c r="M46" s="252"/>
      <c r="P46" s="252"/>
      <c r="Q46" s="21"/>
    </row>
    <row r="47" spans="5:17" ht="12.75">
      <c r="E47" s="252"/>
      <c r="F47" s="252"/>
      <c r="G47" s="252"/>
      <c r="H47" s="252"/>
      <c r="I47"/>
      <c r="J47" s="305"/>
      <c r="K47" s="252"/>
      <c r="L47" s="252"/>
      <c r="M47" s="8" t="s">
        <v>339</v>
      </c>
      <c r="Q47" s="20"/>
    </row>
    <row r="48" spans="1:17" ht="6" customHeight="1">
      <c r="A48" s="266"/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305"/>
      <c r="M48" s="21"/>
      <c r="N48" s="21"/>
      <c r="O48" s="21"/>
      <c r="P48" s="21"/>
      <c r="Q48" s="21"/>
    </row>
    <row r="49" spans="1:17" ht="12.75" customHeight="1">
      <c r="A49" s="633" t="s">
        <v>308</v>
      </c>
      <c r="B49" s="633"/>
      <c r="C49" s="633"/>
      <c r="D49" s="633"/>
      <c r="E49" s="633"/>
      <c r="F49" s="633"/>
      <c r="G49" s="633"/>
      <c r="H49" s="633"/>
      <c r="I49" s="633"/>
      <c r="J49" s="633"/>
      <c r="K49" s="633"/>
      <c r="L49" s="633"/>
      <c r="M49" s="633"/>
      <c r="N49" s="21"/>
      <c r="O49" s="21"/>
      <c r="P49" s="21"/>
      <c r="Q49" s="21"/>
    </row>
    <row r="50" spans="1:17" ht="12.75" customHeight="1">
      <c r="A50" s="270"/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1"/>
      <c r="M50" s="21"/>
      <c r="N50" s="21"/>
      <c r="O50" s="21"/>
      <c r="P50" s="21"/>
      <c r="Q50" s="21"/>
    </row>
    <row r="51" spans="1:17" ht="13.5">
      <c r="A51" s="467" t="s">
        <v>309</v>
      </c>
      <c r="B51" s="467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21"/>
      <c r="O51" s="252"/>
      <c r="P51" s="252"/>
      <c r="Q51" s="21"/>
    </row>
    <row r="52" spans="1:17" ht="12.75" customHeight="1">
      <c r="A52" s="645" t="s">
        <v>34</v>
      </c>
      <c r="B52" s="646" t="s">
        <v>340</v>
      </c>
      <c r="C52" s="646"/>
      <c r="D52" s="646"/>
      <c r="E52" s="647" t="s">
        <v>311</v>
      </c>
      <c r="F52" s="647"/>
      <c r="G52" s="647"/>
      <c r="H52" s="647"/>
      <c r="I52" s="647"/>
      <c r="J52" s="648" t="s">
        <v>312</v>
      </c>
      <c r="K52" s="648"/>
      <c r="L52" s="648"/>
      <c r="M52" s="306"/>
      <c r="N52" s="252"/>
      <c r="O52" s="252"/>
      <c r="P52" s="252"/>
      <c r="Q52" s="21"/>
    </row>
    <row r="53" spans="1:17" ht="13.5">
      <c r="A53" s="645"/>
      <c r="B53" s="646"/>
      <c r="C53" s="646"/>
      <c r="D53" s="646"/>
      <c r="E53" s="647" t="s">
        <v>341</v>
      </c>
      <c r="F53" s="647"/>
      <c r="G53" s="647"/>
      <c r="H53" s="649" t="s">
        <v>314</v>
      </c>
      <c r="I53" s="649"/>
      <c r="J53" s="648"/>
      <c r="K53" s="648"/>
      <c r="L53" s="648"/>
      <c r="M53" s="307"/>
      <c r="N53" s="252"/>
      <c r="O53" s="252"/>
      <c r="P53" s="252"/>
      <c r="Q53" s="21"/>
    </row>
    <row r="54" spans="1:17" ht="13.5">
      <c r="A54" s="645"/>
      <c r="B54" s="646"/>
      <c r="C54" s="646"/>
      <c r="D54" s="646"/>
      <c r="E54" s="182" t="s">
        <v>315</v>
      </c>
      <c r="F54" s="277"/>
      <c r="G54" s="183" t="s">
        <v>316</v>
      </c>
      <c r="H54" s="182" t="s">
        <v>317</v>
      </c>
      <c r="I54" s="183" t="s">
        <v>316</v>
      </c>
      <c r="J54" s="183"/>
      <c r="K54" s="183" t="s">
        <v>318</v>
      </c>
      <c r="L54" s="308" t="s">
        <v>319</v>
      </c>
      <c r="M54" s="279" t="s">
        <v>320</v>
      </c>
      <c r="N54" s="252"/>
      <c r="O54" s="252"/>
      <c r="P54" s="252"/>
      <c r="Q54" s="21"/>
    </row>
    <row r="55" spans="1:17" ht="13.5">
      <c r="A55" s="645"/>
      <c r="B55" s="646"/>
      <c r="C55" s="646"/>
      <c r="D55" s="646"/>
      <c r="E55" s="182" t="s">
        <v>321</v>
      </c>
      <c r="F55" s="279" t="s">
        <v>322</v>
      </c>
      <c r="G55" s="183" t="s">
        <v>323</v>
      </c>
      <c r="H55" s="182" t="s">
        <v>324</v>
      </c>
      <c r="I55" s="183" t="s">
        <v>325</v>
      </c>
      <c r="J55" s="183" t="s">
        <v>326</v>
      </c>
      <c r="K55" s="183" t="s">
        <v>327</v>
      </c>
      <c r="L55" s="308" t="s">
        <v>328</v>
      </c>
      <c r="M55" s="279" t="s">
        <v>329</v>
      </c>
      <c r="N55" s="21"/>
      <c r="O55" s="21"/>
      <c r="P55" s="252"/>
      <c r="Q55" s="21"/>
    </row>
    <row r="56" spans="1:17" ht="13.5">
      <c r="A56" s="645"/>
      <c r="B56" s="646"/>
      <c r="C56" s="646"/>
      <c r="D56" s="646"/>
      <c r="E56" s="281" t="s">
        <v>330</v>
      </c>
      <c r="F56" s="279" t="s">
        <v>331</v>
      </c>
      <c r="G56" s="183"/>
      <c r="H56" s="182" t="s">
        <v>332</v>
      </c>
      <c r="I56" s="183"/>
      <c r="J56" s="183"/>
      <c r="K56" s="607" t="s">
        <v>236</v>
      </c>
      <c r="L56" s="642" t="s">
        <v>333</v>
      </c>
      <c r="M56" s="279" t="s">
        <v>41</v>
      </c>
      <c r="N56" s="21"/>
      <c r="O56" s="21"/>
      <c r="P56" s="252"/>
      <c r="Q56" s="21"/>
    </row>
    <row r="57" spans="1:17" ht="13.5">
      <c r="A57" s="645"/>
      <c r="B57" s="646"/>
      <c r="C57" s="646"/>
      <c r="D57" s="646"/>
      <c r="F57" s="283"/>
      <c r="G57" s="223" t="s">
        <v>334</v>
      </c>
      <c r="H57" s="182" t="s">
        <v>335</v>
      </c>
      <c r="I57" s="223" t="s">
        <v>336</v>
      </c>
      <c r="J57" s="309"/>
      <c r="K57" s="607"/>
      <c r="L57" s="642"/>
      <c r="M57" s="283" t="s">
        <v>337</v>
      </c>
      <c r="N57" s="305"/>
      <c r="O57" s="305"/>
      <c r="P57" s="305"/>
      <c r="Q57" s="21"/>
    </row>
    <row r="58" spans="1:17" ht="12.75" customHeight="1">
      <c r="A58" s="640">
        <v>5</v>
      </c>
      <c r="B58" s="653" t="s">
        <v>47</v>
      </c>
      <c r="C58" s="653"/>
      <c r="D58" s="653"/>
      <c r="E58" s="639">
        <f>IF('Relatório PCP - Tabela 6'!I20=0,"",'Relatório PCP - Tabela 6'!I20)</f>
      </c>
      <c r="F58" s="639">
        <f>IF(('Relatório PCP - Tabela 6'!K20)-('Relatório PCP - Tabela 6'!I20)=0,"",('Relatório PCP - Tabela 6'!K20)-('Relatório PCP - Tabela 6'!I20))</f>
      </c>
      <c r="G58" s="639" t="e">
        <f>IF((E58+F58)=0,"",(E58+F58))</f>
        <v>#VALUE!</v>
      </c>
      <c r="H58" s="639">
        <f>IF('Relatório PCP - Tabela 7 '!F60=0,"",'Relatório PCP - Tabela 7 '!F60)</f>
      </c>
      <c r="I58" s="639" t="e">
        <f>IF((G58+H58)=0,"",(G58+H58))</f>
        <v>#VALUE!</v>
      </c>
      <c r="J58" s="286">
        <f>IF('Relatório PCP - Tabela 7 '!H60=0,"",'Relatório PCP - Tabela 7 '!H60)</f>
      </c>
      <c r="K58" s="287">
        <f>IF('Relatório PCP - Tabela 7 '!G60=0,"",'Relatório PCP - Tabela 7 '!G60)</f>
      </c>
      <c r="L58" s="288">
        <f>'Relatório PCP - Tabela 7 '!I60</f>
      </c>
      <c r="M58" s="639" t="e">
        <f aca="true" t="shared" si="1" ref="M58:M73">I58-SUM(K58:K62)</f>
        <v>#VALUE!</v>
      </c>
      <c r="N58" s="305"/>
      <c r="O58" s="305"/>
      <c r="P58" s="305"/>
      <c r="Q58" s="21"/>
    </row>
    <row r="59" spans="1:17" ht="12.75">
      <c r="A59" s="640"/>
      <c r="B59" s="653"/>
      <c r="C59" s="653"/>
      <c r="D59" s="653"/>
      <c r="E59" s="639"/>
      <c r="F59" s="639"/>
      <c r="G59" s="639"/>
      <c r="H59" s="639"/>
      <c r="I59" s="639"/>
      <c r="J59" s="290">
        <f>IF('Relatório PCP - Tabela 7 '!H61=0,"",'Relatório PCP - Tabela 7 '!H61)</f>
      </c>
      <c r="K59" s="233">
        <f>IF('Relatório PCP - Tabela 7 '!G61=0,"",'Relatório PCP - Tabela 7 '!G61)</f>
      </c>
      <c r="L59" s="291">
        <f>'Relatório PCP - Tabela 7 '!I61</f>
      </c>
      <c r="M59" s="639">
        <f t="shared" si="1"/>
        <v>0</v>
      </c>
      <c r="N59" s="305"/>
      <c r="O59" s="305"/>
      <c r="P59" s="305"/>
      <c r="Q59" s="21"/>
    </row>
    <row r="60" spans="1:17" ht="12.75">
      <c r="A60" s="640"/>
      <c r="B60" s="653"/>
      <c r="C60" s="653"/>
      <c r="D60" s="653"/>
      <c r="E60" s="639"/>
      <c r="F60" s="639"/>
      <c r="G60" s="639"/>
      <c r="H60" s="639"/>
      <c r="I60" s="639"/>
      <c r="J60" s="290">
        <f>IF('Relatório PCP - Tabela 7 '!H62=0,"",'Relatório PCP - Tabela 7 '!H62)</f>
      </c>
      <c r="K60" s="233">
        <f>IF('Relatório PCP - Tabela 7 '!G62=0,"",'Relatório PCP - Tabela 7 '!G62)</f>
      </c>
      <c r="L60" s="291">
        <f>'Relatório PCP - Tabela 7 '!I62</f>
      </c>
      <c r="M60" s="639">
        <f t="shared" si="1"/>
        <v>0</v>
      </c>
      <c r="N60" s="305"/>
      <c r="O60" s="305"/>
      <c r="P60" s="305"/>
      <c r="Q60" s="21"/>
    </row>
    <row r="61" spans="1:17" ht="12.75">
      <c r="A61" s="640"/>
      <c r="B61" s="653"/>
      <c r="C61" s="653"/>
      <c r="D61" s="653"/>
      <c r="E61" s="639"/>
      <c r="F61" s="639"/>
      <c r="G61" s="639"/>
      <c r="H61" s="639"/>
      <c r="I61" s="639"/>
      <c r="J61" s="290">
        <f>IF('Relatório PCP - Tabela 7 '!H63=0,"",'Relatório PCP - Tabela 7 '!H63)</f>
      </c>
      <c r="K61" s="233">
        <f>IF('Relatório PCP - Tabela 7 '!G63=0,"",'Relatório PCP - Tabela 7 '!G63)</f>
      </c>
      <c r="L61" s="291">
        <f>'Relatório PCP - Tabela 7 '!I63</f>
      </c>
      <c r="M61" s="639">
        <f t="shared" si="1"/>
        <v>0</v>
      </c>
      <c r="N61" s="305"/>
      <c r="O61" s="305"/>
      <c r="P61" s="305"/>
      <c r="Q61" s="21"/>
    </row>
    <row r="62" spans="1:17" ht="12.75">
      <c r="A62" s="640"/>
      <c r="B62" s="653"/>
      <c r="C62" s="653"/>
      <c r="D62" s="653"/>
      <c r="E62" s="639"/>
      <c r="F62" s="639"/>
      <c r="G62" s="639"/>
      <c r="H62" s="639"/>
      <c r="I62" s="639"/>
      <c r="J62" s="294">
        <f>IF('Relatório PCP - Tabela 7 '!H64=0,"",'Relatório PCP - Tabela 7 '!H64)</f>
      </c>
      <c r="K62" s="295">
        <f>IF('Relatório PCP - Tabela 7 '!G64=0,"",'Relatório PCP - Tabela 7 '!G64)</f>
      </c>
      <c r="L62" s="296">
        <f>'Relatório PCP - Tabela 7 '!I64</f>
      </c>
      <c r="M62" s="639">
        <f t="shared" si="1"/>
        <v>0</v>
      </c>
      <c r="N62" s="305"/>
      <c r="O62" s="305"/>
      <c r="P62" s="305"/>
      <c r="Q62" s="21"/>
    </row>
    <row r="63" spans="1:17" ht="12.75" customHeight="1">
      <c r="A63" s="640">
        <v>6</v>
      </c>
      <c r="B63" s="653" t="s">
        <v>50</v>
      </c>
      <c r="C63" s="653"/>
      <c r="D63" s="653"/>
      <c r="E63" s="639">
        <f>IF('Relatório PCP - Tabela 6'!I21=0,"",'Relatório PCP - Tabela 6'!I21)</f>
      </c>
      <c r="F63" s="639">
        <f>IF(('Relatório PCP - Tabela 6'!K21)-('Relatório PCP - Tabela 6'!I21)=0,"",('Relatório PCP - Tabela 6'!K21)-('Relatório PCP - Tabela 6'!I21))</f>
      </c>
      <c r="G63" s="639" t="e">
        <f>IF((E63+F63)=0,"",(E63+F63))</f>
        <v>#VALUE!</v>
      </c>
      <c r="H63" s="639">
        <f>IF('Relatório PCP - Tabela 7 '!F66=0,"",'Relatório PCP - Tabela 7 '!F66)</f>
      </c>
      <c r="I63" s="639" t="e">
        <f>IF((G63+H63)=0,"",(G63+H63))</f>
        <v>#VALUE!</v>
      </c>
      <c r="J63" s="286">
        <f>IF('Relatório PCP - Tabela 7 '!H66=0,"",'Relatório PCP - Tabela 7 '!H66)</f>
      </c>
      <c r="K63" s="233">
        <f>IF('Relatório PCP - Tabela 7 '!G66=0,"",'Relatório PCP - Tabela 7 '!G66)</f>
      </c>
      <c r="L63" s="288">
        <f>'Relatório PCP - Tabela 7 '!I66</f>
      </c>
      <c r="M63" s="639" t="e">
        <f t="shared" si="1"/>
        <v>#VALUE!</v>
      </c>
      <c r="N63" s="305"/>
      <c r="O63" s="305"/>
      <c r="P63" s="305"/>
      <c r="Q63" s="21"/>
    </row>
    <row r="64" spans="1:17" ht="12.75">
      <c r="A64" s="640"/>
      <c r="B64" s="653"/>
      <c r="C64" s="653"/>
      <c r="D64" s="653"/>
      <c r="E64" s="639"/>
      <c r="F64" s="639"/>
      <c r="G64" s="639"/>
      <c r="H64" s="639"/>
      <c r="I64" s="639"/>
      <c r="J64" s="290">
        <f>IF('Relatório PCP - Tabela 7 '!H67=0,"",'Relatório PCP - Tabela 7 '!H67)</f>
      </c>
      <c r="K64" s="233">
        <f>IF('Relatório PCP - Tabela 7 '!G67=0,"",'Relatório PCP - Tabela 7 '!G67)</f>
      </c>
      <c r="L64" s="291">
        <f>'Relatório PCP - Tabela 7 '!I67</f>
      </c>
      <c r="M64" s="639">
        <f t="shared" si="1"/>
        <v>0</v>
      </c>
      <c r="N64" s="305"/>
      <c r="O64" s="305"/>
      <c r="P64" s="305"/>
      <c r="Q64" s="21"/>
    </row>
    <row r="65" spans="1:17" ht="12.75">
      <c r="A65" s="640"/>
      <c r="B65" s="653"/>
      <c r="C65" s="653"/>
      <c r="D65" s="653"/>
      <c r="E65" s="639"/>
      <c r="F65" s="639"/>
      <c r="G65" s="639"/>
      <c r="H65" s="639"/>
      <c r="I65" s="639"/>
      <c r="J65" s="290">
        <f>IF('Relatório PCP - Tabela 7 '!H68=0,"",'Relatório PCP - Tabela 7 '!H68)</f>
      </c>
      <c r="K65" s="233">
        <f>IF('Relatório PCP - Tabela 7 '!G68=0,"",'Relatório PCP - Tabela 7 '!G68)</f>
      </c>
      <c r="L65" s="291">
        <f>'Relatório PCP - Tabela 7 '!I68</f>
      </c>
      <c r="M65" s="639">
        <f t="shared" si="1"/>
        <v>0</v>
      </c>
      <c r="N65" s="305"/>
      <c r="O65" s="305"/>
      <c r="P65" s="305"/>
      <c r="Q65" s="21"/>
    </row>
    <row r="66" spans="1:17" ht="12.75">
      <c r="A66" s="640"/>
      <c r="B66" s="653"/>
      <c r="C66" s="653"/>
      <c r="D66" s="653"/>
      <c r="E66" s="639"/>
      <c r="F66" s="639"/>
      <c r="G66" s="639"/>
      <c r="H66" s="639"/>
      <c r="I66" s="639"/>
      <c r="J66" s="290">
        <f>IF('Relatório PCP - Tabela 7 '!H69=0,"",'Relatório PCP - Tabela 7 '!H69)</f>
      </c>
      <c r="K66" s="233">
        <f>IF('Relatório PCP - Tabela 7 '!G69=0,"",'Relatório PCP - Tabela 7 '!G69)</f>
      </c>
      <c r="L66" s="291">
        <f>'Relatório PCP - Tabela 7 '!I69</f>
      </c>
      <c r="M66" s="639">
        <f t="shared" si="1"/>
        <v>0</v>
      </c>
      <c r="N66" s="305"/>
      <c r="O66" s="305"/>
      <c r="P66" s="305"/>
      <c r="Q66" s="21"/>
    </row>
    <row r="67" spans="1:17" ht="12.75">
      <c r="A67" s="640"/>
      <c r="B67" s="653"/>
      <c r="C67" s="653"/>
      <c r="D67" s="653"/>
      <c r="E67" s="639"/>
      <c r="F67" s="639"/>
      <c r="G67" s="639"/>
      <c r="H67" s="639"/>
      <c r="I67" s="639"/>
      <c r="J67" s="294">
        <f>IF('Relatório PCP - Tabela 7 '!H70=0,"",'Relatório PCP - Tabela 7 '!H70)</f>
      </c>
      <c r="K67" s="233">
        <f>IF('Relatório PCP - Tabela 7 '!G70=0,"",'Relatório PCP - Tabela 7 '!G70)</f>
      </c>
      <c r="L67" s="296">
        <f>'Relatório PCP - Tabela 7 '!I70</f>
      </c>
      <c r="M67" s="639">
        <f t="shared" si="1"/>
        <v>0</v>
      </c>
      <c r="N67" s="305"/>
      <c r="O67" s="305"/>
      <c r="P67" s="305"/>
      <c r="Q67" s="21"/>
    </row>
    <row r="68" spans="1:17" ht="12.75" customHeight="1">
      <c r="A68" s="640">
        <v>7</v>
      </c>
      <c r="B68" s="653" t="s">
        <v>52</v>
      </c>
      <c r="C68" s="653"/>
      <c r="D68" s="653"/>
      <c r="E68" s="639">
        <f>IF('Relatório PCP - Tabela 6'!I22=0,"",'Relatório PCP - Tabela 6'!I22)</f>
      </c>
      <c r="F68" s="639">
        <f>IF(('Relatório PCP - Tabela 6'!K22)-('Relatório PCP - Tabela 6'!I22)=0,"",('Relatório PCP - Tabela 6'!K22)-('Relatório PCP - Tabela 6'!I22))</f>
      </c>
      <c r="G68" s="639" t="e">
        <f>IF((E68+F68)=0,"",(E68+F68))</f>
        <v>#VALUE!</v>
      </c>
      <c r="H68" s="639">
        <f>IF('Relatório PCP - Tabela 7 '!F72=0,"",'Relatório PCP - Tabela 7 '!F72)</f>
      </c>
      <c r="I68" s="639" t="e">
        <f>IF((G68+H68)=0,"",(G68+H68))</f>
        <v>#VALUE!</v>
      </c>
      <c r="J68" s="286">
        <f>IF('Relatório PCP - Tabela 7 '!H72=0,"",'Relatório PCP - Tabela 7 '!H72)</f>
      </c>
      <c r="K68" s="287">
        <f>IF('Relatório PCP - Tabela 7 '!G72=0,"",'Relatório PCP - Tabela 7 '!G72)</f>
      </c>
      <c r="L68" s="288">
        <f>'Relatório PCP - Tabela 7 '!I72</f>
      </c>
      <c r="M68" s="639" t="e">
        <f t="shared" si="1"/>
        <v>#VALUE!</v>
      </c>
      <c r="N68" s="21"/>
      <c r="O68" s="21"/>
      <c r="P68" s="251"/>
      <c r="Q68" s="21"/>
    </row>
    <row r="69" spans="1:17" ht="12.75">
      <c r="A69" s="640"/>
      <c r="B69" s="653"/>
      <c r="C69" s="653"/>
      <c r="D69" s="653"/>
      <c r="E69" s="639"/>
      <c r="F69" s="639"/>
      <c r="G69" s="639"/>
      <c r="H69" s="639"/>
      <c r="I69" s="639"/>
      <c r="J69" s="290">
        <f>IF('Relatório PCP - Tabela 7 '!H73=0,"",'Relatório PCP - Tabela 7 '!H73)</f>
      </c>
      <c r="K69" s="233">
        <f>IF('Relatório PCP - Tabela 7 '!G73=0,"",'Relatório PCP - Tabela 7 '!G73)</f>
      </c>
      <c r="L69" s="291">
        <f>'Relatório PCP - Tabela 7 '!I73</f>
      </c>
      <c r="M69" s="639">
        <f t="shared" si="1"/>
        <v>0</v>
      </c>
      <c r="N69" s="21"/>
      <c r="O69" s="21"/>
      <c r="P69" s="251"/>
      <c r="Q69" s="21"/>
    </row>
    <row r="70" spans="1:17" ht="12.75">
      <c r="A70" s="640"/>
      <c r="B70" s="653"/>
      <c r="C70" s="653"/>
      <c r="D70" s="653"/>
      <c r="E70" s="639"/>
      <c r="F70" s="639"/>
      <c r="G70" s="639"/>
      <c r="H70" s="639"/>
      <c r="I70" s="639"/>
      <c r="J70" s="290">
        <f>IF('Relatório PCP - Tabela 7 '!H74=0,"",'Relatório PCP - Tabela 7 '!H74)</f>
      </c>
      <c r="K70" s="233">
        <f>IF('Relatório PCP - Tabela 7 '!G74=0,"",'Relatório PCP - Tabela 7 '!G74)</f>
      </c>
      <c r="L70" s="291">
        <f>'Relatório PCP - Tabela 7 '!I74</f>
      </c>
      <c r="M70" s="639">
        <f t="shared" si="1"/>
        <v>0</v>
      </c>
      <c r="N70" s="21"/>
      <c r="O70" s="21"/>
      <c r="P70" s="251"/>
      <c r="Q70" s="21"/>
    </row>
    <row r="71" spans="1:17" ht="12.75">
      <c r="A71" s="640"/>
      <c r="B71" s="653"/>
      <c r="C71" s="653"/>
      <c r="D71" s="653"/>
      <c r="E71" s="639"/>
      <c r="F71" s="639"/>
      <c r="G71" s="639"/>
      <c r="H71" s="639"/>
      <c r="I71" s="639"/>
      <c r="J71" s="290">
        <f>IF('Relatório PCP - Tabela 7 '!H75=0,"",'Relatório PCP - Tabela 7 '!H75)</f>
      </c>
      <c r="K71" s="233">
        <f>IF('Relatório PCP - Tabela 7 '!G75=0,"",'Relatório PCP - Tabela 7 '!G75)</f>
      </c>
      <c r="L71" s="291">
        <f>'Relatório PCP - Tabela 7 '!I75</f>
      </c>
      <c r="M71" s="639">
        <f t="shared" si="1"/>
        <v>0</v>
      </c>
      <c r="N71" s="21"/>
      <c r="O71" s="21"/>
      <c r="P71" s="251"/>
      <c r="Q71" s="21"/>
    </row>
    <row r="72" spans="1:17" ht="12.75">
      <c r="A72" s="640"/>
      <c r="B72" s="653"/>
      <c r="C72" s="653"/>
      <c r="D72" s="653"/>
      <c r="E72" s="639"/>
      <c r="F72" s="639"/>
      <c r="G72" s="639"/>
      <c r="H72" s="639"/>
      <c r="I72" s="639"/>
      <c r="J72" s="294">
        <f>IF('Relatório PCP - Tabela 7 '!H76=0,"",'Relatório PCP - Tabela 7 '!H76)</f>
      </c>
      <c r="K72" s="295">
        <f>IF('Relatório PCP - Tabela 7 '!G76=0,"",'Relatório PCP - Tabela 7 '!G76)</f>
      </c>
      <c r="L72" s="296">
        <f>'Relatório PCP - Tabela 7 '!I76</f>
      </c>
      <c r="M72" s="639">
        <f t="shared" si="1"/>
        <v>0</v>
      </c>
      <c r="N72" s="21"/>
      <c r="O72" s="21"/>
      <c r="P72" s="19"/>
      <c r="Q72" s="21"/>
    </row>
    <row r="73" spans="1:17" ht="12.75" customHeight="1">
      <c r="A73" s="640">
        <v>8</v>
      </c>
      <c r="B73" s="653" t="s">
        <v>120</v>
      </c>
      <c r="C73" s="653"/>
      <c r="D73" s="653"/>
      <c r="E73" s="639">
        <f>IF('Relatório PCP - Tabela 6'!I23=0,"",'Relatório PCP - Tabela 6'!I23)</f>
      </c>
      <c r="F73" s="639">
        <f>IF(('Relatório PCP - Tabela 6'!K23)-('Relatório PCP - Tabela 6'!I23)=0,"",('Relatório PCP - Tabela 6'!K24)-('Relatório PCP - Tabela 6'!I24))</f>
      </c>
      <c r="G73" s="639" t="e">
        <f>IF((E73+F73)=0,"",(E73+F73))</f>
        <v>#VALUE!</v>
      </c>
      <c r="H73" s="639">
        <f>IF('Relatório PCP - Tabela 7 '!F78=0,"",'Relatório PCP - Tabela 7 '!F78)</f>
      </c>
      <c r="I73" s="639" t="e">
        <f>IF((G73+H73)=0,"",(G73+H73))</f>
        <v>#VALUE!</v>
      </c>
      <c r="J73" s="286">
        <f>IF('Relatório PCP - Tabela 7 '!H78=0,"",'Relatório PCP - Tabela 7 '!H78)</f>
      </c>
      <c r="K73" s="233">
        <f>IF('Relatório PCP - Tabela 7 '!G78=0,"",'Relatório PCP - Tabela 7 '!G78)</f>
      </c>
      <c r="L73" s="288">
        <f>'Relatório PCP - Tabela 7 '!I78</f>
      </c>
      <c r="M73" s="639" t="e">
        <f t="shared" si="1"/>
        <v>#VALUE!</v>
      </c>
      <c r="N73" s="21"/>
      <c r="O73" s="21"/>
      <c r="P73" s="19"/>
      <c r="Q73" s="21"/>
    </row>
    <row r="74" spans="1:17" ht="12.75">
      <c r="A74" s="640"/>
      <c r="B74" s="653"/>
      <c r="C74" s="653"/>
      <c r="D74" s="653"/>
      <c r="E74" s="639"/>
      <c r="F74" s="639"/>
      <c r="G74" s="639"/>
      <c r="H74" s="639"/>
      <c r="I74" s="639"/>
      <c r="J74" s="290">
        <f>IF('Relatório PCP - Tabela 7 '!H79=0,"",'Relatório PCP - Tabela 7 '!H79)</f>
      </c>
      <c r="K74" s="233">
        <f>IF('Relatório PCP - Tabela 7 '!G79=0,"",'Relatório PCP - Tabela 7 '!G79)</f>
      </c>
      <c r="L74" s="291">
        <f>'Relatório PCP - Tabela 7 '!I79</f>
      </c>
      <c r="M74" s="639"/>
      <c r="N74" s="21"/>
      <c r="O74" s="21"/>
      <c r="P74" s="19"/>
      <c r="Q74" s="21"/>
    </row>
    <row r="75" spans="1:17" ht="12.75">
      <c r="A75" s="640"/>
      <c r="B75" s="653"/>
      <c r="C75" s="653"/>
      <c r="D75" s="653"/>
      <c r="E75" s="639"/>
      <c r="F75" s="639"/>
      <c r="G75" s="639"/>
      <c r="H75" s="639"/>
      <c r="I75" s="639"/>
      <c r="J75" s="290">
        <f>IF('Relatório PCP - Tabela 7 '!H80=0,"",'Relatório PCP - Tabela 7 '!H80)</f>
      </c>
      <c r="K75" s="233">
        <f>IF('Relatório PCP - Tabela 7 '!G80=0,"",'Relatório PCP - Tabela 7 '!G80)</f>
      </c>
      <c r="L75" s="291">
        <f>'Relatório PCP - Tabela 7 '!I80</f>
      </c>
      <c r="M75" s="639"/>
      <c r="N75" s="21"/>
      <c r="O75" s="21"/>
      <c r="P75" s="19"/>
      <c r="Q75" s="21"/>
    </row>
    <row r="76" spans="1:17" ht="12.75">
      <c r="A76" s="640"/>
      <c r="B76" s="653"/>
      <c r="C76" s="653"/>
      <c r="D76" s="653"/>
      <c r="E76" s="639"/>
      <c r="F76" s="639"/>
      <c r="G76" s="639"/>
      <c r="H76" s="639"/>
      <c r="I76" s="639"/>
      <c r="J76" s="290">
        <f>IF('Relatório PCP - Tabela 7 '!H81=0,"",'Relatório PCP - Tabela 7 '!H81)</f>
      </c>
      <c r="K76" s="233">
        <f>IF('Relatório PCP - Tabela 7 '!G81=0,"",'Relatório PCP - Tabela 7 '!G81)</f>
      </c>
      <c r="L76" s="291">
        <f>'Relatório PCP - Tabela 7 '!I81</f>
      </c>
      <c r="M76" s="639"/>
      <c r="N76" s="19"/>
      <c r="O76" s="19"/>
      <c r="P76" s="19"/>
      <c r="Q76" s="21"/>
    </row>
    <row r="77" spans="1:17" ht="12.75">
      <c r="A77" s="640"/>
      <c r="B77" s="653"/>
      <c r="C77" s="653"/>
      <c r="D77" s="653"/>
      <c r="E77" s="639"/>
      <c r="F77" s="639"/>
      <c r="G77" s="639"/>
      <c r="H77" s="639"/>
      <c r="I77" s="639"/>
      <c r="J77" s="294">
        <f>IF('Relatório PCP - Tabela 7 '!H82=0,"",'Relatório PCP - Tabela 7 '!H82)</f>
      </c>
      <c r="K77" s="233">
        <f>IF('Relatório PCP - Tabela 7 '!G82=0,"",'Relatório PCP - Tabela 7 '!G82)</f>
      </c>
      <c r="L77" s="296">
        <f>'Relatório PCP - Tabela 7 '!I82</f>
      </c>
      <c r="M77" s="639"/>
      <c r="N77" s="19"/>
      <c r="O77" s="19"/>
      <c r="P77" s="19"/>
      <c r="Q77" s="21"/>
    </row>
    <row r="78" spans="1:17" ht="12.75" customHeight="1">
      <c r="A78" s="637">
        <v>9</v>
      </c>
      <c r="B78" s="652" t="s">
        <v>55</v>
      </c>
      <c r="C78" s="652"/>
      <c r="D78" s="652"/>
      <c r="E78" s="635">
        <f>IF('Relatório PCP - Tabela 6'!I24=0,"",'Relatório PCP - Tabela 6'!I24)</f>
      </c>
      <c r="F78" s="635">
        <f>IF(('Relatório PCP - Tabela 6'!K24)-('Relatório PCP - Tabela 6'!I24)=0,"",('Relatório PCP - Tabela 6'!K24)-('Relatório PCP - Tabela 6'!I24))</f>
      </c>
      <c r="G78" s="635" t="e">
        <f>IF((E78+F78)=0,"",(E78+F78))</f>
        <v>#VALUE!</v>
      </c>
      <c r="H78" s="635">
        <f>IF('Relatório PCP - Tabela 7 '!F84=0,"",'Relatório PCP - Tabela 7 '!F84)</f>
      </c>
      <c r="I78" s="635" t="e">
        <f>IF((G78+H78)=0,"",(G78+H78))</f>
        <v>#VALUE!</v>
      </c>
      <c r="J78" s="286">
        <f>IF('Relatório PCP - Tabela 7 '!H84=0,"",'Relatório PCP - Tabela 7 '!H84)</f>
      </c>
      <c r="K78" s="287">
        <f>IF('Relatório PCP - Tabela 7 '!G84=0,"",'Relatório PCP - Tabela 7 '!G84)</f>
      </c>
      <c r="L78" s="288">
        <f>'Relatório PCP - Tabela 7 '!I84</f>
      </c>
      <c r="M78" s="635" t="e">
        <f>I78-SUM(K78:K82)</f>
        <v>#VALUE!</v>
      </c>
      <c r="N78" s="19"/>
      <c r="O78" s="19"/>
      <c r="P78" s="19"/>
      <c r="Q78" s="21"/>
    </row>
    <row r="79" spans="1:17" ht="12.75">
      <c r="A79" s="637"/>
      <c r="B79" s="652"/>
      <c r="C79" s="652"/>
      <c r="D79" s="652"/>
      <c r="E79" s="635"/>
      <c r="F79" s="635"/>
      <c r="G79" s="635"/>
      <c r="H79" s="635"/>
      <c r="I79" s="635"/>
      <c r="J79" s="290">
        <f>IF('Relatório PCP - Tabela 7 '!H85=0,"",'Relatório PCP - Tabela 7 '!H85)</f>
      </c>
      <c r="K79" s="233">
        <f>IF('Relatório PCP - Tabela 7 '!G85=0,"",'Relatório PCP - Tabela 7 '!G85)</f>
      </c>
      <c r="L79" s="291">
        <f>'Relatório PCP - Tabela 7 '!I85</f>
      </c>
      <c r="M79" s="635"/>
      <c r="N79" s="19"/>
      <c r="O79" s="19"/>
      <c r="P79" s="19"/>
      <c r="Q79" s="21"/>
    </row>
    <row r="80" spans="1:17" ht="12.75">
      <c r="A80" s="637"/>
      <c r="B80" s="652"/>
      <c r="C80" s="652"/>
      <c r="D80" s="652"/>
      <c r="E80" s="635"/>
      <c r="F80" s="635"/>
      <c r="G80" s="635"/>
      <c r="H80" s="635"/>
      <c r="I80" s="635"/>
      <c r="J80" s="290">
        <f>IF('Relatório PCP - Tabela 7 '!H86=0,"",'Relatório PCP - Tabela 7 '!H86)</f>
      </c>
      <c r="K80" s="233">
        <f>IF('Relatório PCP - Tabela 7 '!G86=0,"",'Relatório PCP - Tabela 7 '!G86)</f>
      </c>
      <c r="L80" s="291">
        <f>'Relatório PCP - Tabela 7 '!I86</f>
      </c>
      <c r="M80" s="635"/>
      <c r="N80" s="19"/>
      <c r="O80" s="19"/>
      <c r="P80" s="19"/>
      <c r="Q80" s="21"/>
    </row>
    <row r="81" spans="1:17" ht="12.75">
      <c r="A81" s="637"/>
      <c r="B81" s="652"/>
      <c r="C81" s="652"/>
      <c r="D81" s="652"/>
      <c r="E81" s="635"/>
      <c r="F81" s="635"/>
      <c r="G81" s="635"/>
      <c r="H81" s="635"/>
      <c r="I81" s="635"/>
      <c r="J81" s="290">
        <f>IF('Relatório PCP - Tabela 7 '!H87=0,"",'Relatório PCP - Tabela 7 '!H87)</f>
      </c>
      <c r="K81" s="233">
        <f>IF('Relatório PCP - Tabela 7 '!G87=0,"",'Relatório PCP - Tabela 7 '!G87)</f>
      </c>
      <c r="L81" s="291">
        <f>'Relatório PCP - Tabela 7 '!I87</f>
      </c>
      <c r="M81" s="635"/>
      <c r="N81" s="293"/>
      <c r="O81" s="293"/>
      <c r="P81" s="293"/>
      <c r="Q81" s="21"/>
    </row>
    <row r="82" spans="1:17" ht="12.75">
      <c r="A82" s="637"/>
      <c r="B82" s="652"/>
      <c r="C82" s="652"/>
      <c r="D82" s="652"/>
      <c r="E82" s="635"/>
      <c r="F82" s="635"/>
      <c r="G82" s="635"/>
      <c r="H82" s="635"/>
      <c r="I82" s="635"/>
      <c r="J82" s="294">
        <f>IF('Relatório PCP - Tabela 7 '!H88=0,"",'Relatório PCP - Tabela 7 '!H88)</f>
      </c>
      <c r="K82" s="295">
        <f>IF('Relatório PCP - Tabela 7 '!G88=0,"",'Relatório PCP - Tabela 7 '!G88)</f>
      </c>
      <c r="L82" s="296">
        <f>'Relatório PCP - Tabela 7 '!I88</f>
      </c>
      <c r="M82" s="635"/>
      <c r="N82" s="293"/>
      <c r="O82" s="293"/>
      <c r="P82" s="293"/>
      <c r="Q82" s="21"/>
    </row>
    <row r="83" spans="1:17" ht="13.5">
      <c r="A83" s="310"/>
      <c r="B83" s="311"/>
      <c r="C83" s="311"/>
      <c r="D83" s="311"/>
      <c r="E83" s="312"/>
      <c r="F83" s="312"/>
      <c r="G83" s="313"/>
      <c r="H83" s="314"/>
      <c r="I83" s="315"/>
      <c r="M83" s="251"/>
      <c r="N83" s="251"/>
      <c r="O83" s="251"/>
      <c r="P83" s="251"/>
      <c r="Q83" s="21"/>
    </row>
    <row r="84" spans="1:17" ht="19.5">
      <c r="A84" s="466" t="s">
        <v>306</v>
      </c>
      <c r="B84" s="466"/>
      <c r="C84" s="466"/>
      <c r="D84" s="466"/>
      <c r="E84" s="248" t="str">
        <f>E1</f>
        <v>PGS Investigação Petrolífera LTDA</v>
      </c>
      <c r="F84" s="261"/>
      <c r="G84" s="261"/>
      <c r="H84" s="261"/>
      <c r="I84"/>
      <c r="J84" s="626" t="s">
        <v>24</v>
      </c>
      <c r="K84" s="626"/>
      <c r="L84" s="626"/>
      <c r="M84" s="626"/>
      <c r="Q84" s="21"/>
    </row>
    <row r="85" spans="1:17" ht="23.25">
      <c r="A85" s="20"/>
      <c r="B85" s="20"/>
      <c r="C85" s="20"/>
      <c r="D85" s="20"/>
      <c r="E85" s="20"/>
      <c r="F85" s="20"/>
      <c r="G85" s="20"/>
      <c r="H85" s="20"/>
      <c r="I85"/>
      <c r="J85" s="169"/>
      <c r="K85" s="262"/>
      <c r="L85" s="262"/>
      <c r="M85" s="262"/>
      <c r="Q85" s="21"/>
    </row>
    <row r="86" spans="1:17" ht="13.5">
      <c r="A86" s="650" t="s">
        <v>28</v>
      </c>
      <c r="B86" s="615">
        <f>B3</f>
        <v>9</v>
      </c>
      <c r="C86" s="19"/>
      <c r="D86" s="252"/>
      <c r="E86" s="252"/>
      <c r="F86" s="252"/>
      <c r="G86" s="252"/>
      <c r="H86" s="252"/>
      <c r="I86"/>
      <c r="J86" s="633" t="s">
        <v>134</v>
      </c>
      <c r="K86" s="633"/>
      <c r="L86" s="633"/>
      <c r="M86" s="633"/>
      <c r="Q86" s="21"/>
    </row>
    <row r="87" spans="1:17" ht="12.75">
      <c r="A87" s="650"/>
      <c r="B87" s="615"/>
      <c r="C87" s="20"/>
      <c r="D87" s="252"/>
      <c r="E87" s="252"/>
      <c r="F87" s="252"/>
      <c r="G87" s="252"/>
      <c r="H87" s="252"/>
      <c r="I87"/>
      <c r="J87" s="252"/>
      <c r="K87" s="20"/>
      <c r="L87" s="20"/>
      <c r="M87" s="20"/>
      <c r="Q87" s="21"/>
    </row>
    <row r="88" spans="1:17" ht="12.75">
      <c r="A88" s="446" t="s">
        <v>3</v>
      </c>
      <c r="B88" s="446"/>
      <c r="C88" s="252"/>
      <c r="D88" s="252"/>
      <c r="E88" s="252"/>
      <c r="F88" s="252"/>
      <c r="G88" s="252"/>
      <c r="H88" s="252"/>
      <c r="I88"/>
      <c r="J88" s="651" t="s">
        <v>135</v>
      </c>
      <c r="K88" s="651"/>
      <c r="L88" s="651"/>
      <c r="M88" s="651"/>
      <c r="Q88" s="21"/>
    </row>
    <row r="89" spans="1:17" ht="12.75">
      <c r="A89" s="631" t="str">
        <f>A6</f>
        <v>XXXX</v>
      </c>
      <c r="B89" s="631"/>
      <c r="C89" s="81"/>
      <c r="D89" s="265"/>
      <c r="E89" s="265"/>
      <c r="F89" s="265"/>
      <c r="G89" s="265"/>
      <c r="H89" s="265"/>
      <c r="I89"/>
      <c r="J89" s="644" t="s">
        <v>26</v>
      </c>
      <c r="K89" s="644"/>
      <c r="L89" s="644"/>
      <c r="M89" s="644"/>
      <c r="Q89" s="21"/>
    </row>
    <row r="90" spans="1:17" ht="6" customHeight="1">
      <c r="A90" s="252"/>
      <c r="B90" s="252"/>
      <c r="C90" s="21"/>
      <c r="D90" s="251"/>
      <c r="E90" s="251"/>
      <c r="F90" s="251"/>
      <c r="G90" s="251"/>
      <c r="H90" s="251"/>
      <c r="I90"/>
      <c r="J90" s="251"/>
      <c r="K90" s="252"/>
      <c r="L90" s="252"/>
      <c r="M90" s="252"/>
      <c r="P90" s="252"/>
      <c r="Q90" s="21"/>
    </row>
    <row r="91" spans="5:17" ht="12.75">
      <c r="E91" s="252"/>
      <c r="F91" s="252"/>
      <c r="G91" s="252"/>
      <c r="H91" s="252"/>
      <c r="I91"/>
      <c r="J91" s="251"/>
      <c r="K91" s="252"/>
      <c r="L91" s="252"/>
      <c r="M91" s="8" t="s">
        <v>342</v>
      </c>
      <c r="Q91" s="20"/>
    </row>
    <row r="92" spans="1:17" ht="6" customHeight="1">
      <c r="A92" s="266"/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51"/>
      <c r="M92" s="21"/>
      <c r="N92" s="21"/>
      <c r="O92" s="21"/>
      <c r="P92" s="21"/>
      <c r="Q92" s="21"/>
    </row>
    <row r="93" spans="1:17" ht="13.5">
      <c r="A93" s="633" t="s">
        <v>308</v>
      </c>
      <c r="B93" s="633"/>
      <c r="C93" s="633"/>
      <c r="D93" s="633"/>
      <c r="E93" s="633"/>
      <c r="F93" s="633"/>
      <c r="G93" s="633"/>
      <c r="H93" s="633"/>
      <c r="I93" s="633"/>
      <c r="J93" s="633"/>
      <c r="K93" s="633"/>
      <c r="L93" s="633"/>
      <c r="M93" s="633"/>
      <c r="N93" s="21"/>
      <c r="O93" s="252"/>
      <c r="P93" s="252"/>
      <c r="Q93" s="21"/>
    </row>
    <row r="94" spans="1:17" ht="16.5">
      <c r="A94" s="270"/>
      <c r="B94" s="270"/>
      <c r="C94" s="270"/>
      <c r="D94" s="270"/>
      <c r="E94" s="270"/>
      <c r="F94" s="270"/>
      <c r="G94" s="270"/>
      <c r="H94" s="270"/>
      <c r="I94" s="270"/>
      <c r="J94" s="270"/>
      <c r="K94" s="270"/>
      <c r="L94" s="271"/>
      <c r="M94" s="21"/>
      <c r="N94" s="21"/>
      <c r="O94" s="252"/>
      <c r="P94" s="252"/>
      <c r="Q94" s="21"/>
    </row>
    <row r="95" spans="1:17" ht="13.5">
      <c r="A95" s="467" t="s">
        <v>309</v>
      </c>
      <c r="B95" s="467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21"/>
      <c r="O95" s="252"/>
      <c r="P95" s="252"/>
      <c r="Q95" s="21"/>
    </row>
    <row r="96" spans="1:17" ht="12.75" customHeight="1">
      <c r="A96" s="645" t="s">
        <v>34</v>
      </c>
      <c r="B96" s="646" t="s">
        <v>343</v>
      </c>
      <c r="C96" s="646"/>
      <c r="D96" s="646"/>
      <c r="E96" s="647" t="s">
        <v>311</v>
      </c>
      <c r="F96" s="647"/>
      <c r="G96" s="647"/>
      <c r="H96" s="647"/>
      <c r="I96" s="647"/>
      <c r="J96" s="648" t="s">
        <v>312</v>
      </c>
      <c r="K96" s="648"/>
      <c r="L96" s="648"/>
      <c r="M96" s="306"/>
      <c r="N96" s="252"/>
      <c r="O96" s="252"/>
      <c r="P96" s="252"/>
      <c r="Q96" s="21"/>
    </row>
    <row r="97" spans="1:17" ht="13.5">
      <c r="A97" s="645"/>
      <c r="B97" s="646"/>
      <c r="C97" s="646"/>
      <c r="D97" s="646"/>
      <c r="E97" s="647" t="s">
        <v>313</v>
      </c>
      <c r="F97" s="647"/>
      <c r="G97" s="647"/>
      <c r="H97" s="649" t="s">
        <v>314</v>
      </c>
      <c r="I97" s="649"/>
      <c r="J97" s="648"/>
      <c r="K97" s="648"/>
      <c r="L97" s="648"/>
      <c r="M97" s="307"/>
      <c r="N97" s="252"/>
      <c r="O97" s="252"/>
      <c r="P97" s="252"/>
      <c r="Q97" s="21"/>
    </row>
    <row r="98" spans="1:17" ht="13.5">
      <c r="A98" s="645"/>
      <c r="B98" s="646"/>
      <c r="C98" s="646"/>
      <c r="D98" s="646"/>
      <c r="E98" s="182" t="s">
        <v>315</v>
      </c>
      <c r="F98" s="277"/>
      <c r="G98" s="183" t="s">
        <v>316</v>
      </c>
      <c r="H98" s="182" t="s">
        <v>317</v>
      </c>
      <c r="I98" s="183" t="s">
        <v>316</v>
      </c>
      <c r="J98" s="183"/>
      <c r="K98" s="183" t="s">
        <v>318</v>
      </c>
      <c r="L98" s="308" t="s">
        <v>319</v>
      </c>
      <c r="M98" s="279" t="s">
        <v>320</v>
      </c>
      <c r="N98" s="21"/>
      <c r="O98" s="21"/>
      <c r="P98" s="252"/>
      <c r="Q98" s="21"/>
    </row>
    <row r="99" spans="1:17" ht="13.5">
      <c r="A99" s="645"/>
      <c r="B99" s="646"/>
      <c r="C99" s="646"/>
      <c r="D99" s="646"/>
      <c r="E99" s="182" t="s">
        <v>321</v>
      </c>
      <c r="F99" s="279" t="s">
        <v>322</v>
      </c>
      <c r="G99" s="183" t="s">
        <v>323</v>
      </c>
      <c r="H99" s="182" t="s">
        <v>324</v>
      </c>
      <c r="I99" s="183" t="s">
        <v>325</v>
      </c>
      <c r="J99" s="183" t="s">
        <v>326</v>
      </c>
      <c r="K99" s="183" t="s">
        <v>327</v>
      </c>
      <c r="L99" s="308" t="s">
        <v>328</v>
      </c>
      <c r="M99" s="279" t="s">
        <v>329</v>
      </c>
      <c r="N99" s="21"/>
      <c r="O99" s="21"/>
      <c r="P99" s="252"/>
      <c r="Q99" s="21"/>
    </row>
    <row r="100" spans="1:17" ht="13.5">
      <c r="A100" s="645"/>
      <c r="B100" s="646"/>
      <c r="C100" s="646"/>
      <c r="D100" s="646"/>
      <c r="E100" s="281" t="s">
        <v>330</v>
      </c>
      <c r="F100" s="279" t="s">
        <v>331</v>
      </c>
      <c r="G100" s="183"/>
      <c r="H100" s="182" t="s">
        <v>332</v>
      </c>
      <c r="I100" s="183"/>
      <c r="J100" s="183"/>
      <c r="K100" s="607" t="s">
        <v>236</v>
      </c>
      <c r="L100" s="642" t="s">
        <v>333</v>
      </c>
      <c r="M100" s="279" t="s">
        <v>41</v>
      </c>
      <c r="N100" s="21"/>
      <c r="O100" s="21"/>
      <c r="P100" s="252"/>
      <c r="Q100" s="21"/>
    </row>
    <row r="101" spans="1:17" ht="13.5">
      <c r="A101" s="645"/>
      <c r="B101" s="646"/>
      <c r="C101" s="646"/>
      <c r="D101" s="646"/>
      <c r="F101" s="283"/>
      <c r="G101" s="223" t="s">
        <v>334</v>
      </c>
      <c r="H101" s="182" t="s">
        <v>335</v>
      </c>
      <c r="I101" s="223" t="s">
        <v>336</v>
      </c>
      <c r="J101" s="309"/>
      <c r="K101" s="607"/>
      <c r="L101" s="642"/>
      <c r="M101" s="283" t="s">
        <v>337</v>
      </c>
      <c r="N101" s="21"/>
      <c r="O101" s="21"/>
      <c r="P101" s="252"/>
      <c r="Q101" s="21"/>
    </row>
    <row r="102" spans="1:17" ht="12.75" customHeight="1">
      <c r="A102" s="640">
        <v>10</v>
      </c>
      <c r="B102" s="653" t="s">
        <v>122</v>
      </c>
      <c r="C102" s="653"/>
      <c r="D102" s="653"/>
      <c r="E102" s="639">
        <f>IF('Relatório PCP - Tabela 6'!I25=0,"",'Relatório PCP - Tabela 6'!I25)</f>
      </c>
      <c r="F102" s="639">
        <f>IF(('Relatório PCP - Tabela 6'!K25)-('Relatório PCP - Tabela 6'!I25)=0,"",('Relatório PCP - Tabela 6'!K25)-('Relatório PCP - Tabela 6'!I25))</f>
      </c>
      <c r="G102" s="639" t="e">
        <f>IF((E102+F102)=0,"",(E102+F102))</f>
        <v>#VALUE!</v>
      </c>
      <c r="H102" s="639">
        <f>IF('Relatório PCP - Tabela 7 '!F105=0,"",'Relatório PCP - Tabela 7 '!F105)</f>
      </c>
      <c r="I102" s="639" t="e">
        <f>IF((G102+H102)=0,"",(G102+H102))</f>
        <v>#VALUE!</v>
      </c>
      <c r="J102" s="286">
        <f>IF('Relatório PCP - Tabela 7 '!H105=0,"",'Relatório PCP - Tabela 7 '!H105)</f>
      </c>
      <c r="K102" s="287">
        <f>IF('Relatório PCP - Tabela 7 '!G105=0,"",'Relatório PCP - Tabela 7 '!G105)</f>
      </c>
      <c r="L102" s="288">
        <f>'Relatório PCP - Tabela 7 '!I105</f>
      </c>
      <c r="M102" s="639" t="e">
        <f aca="true" t="shared" si="2" ref="M102:M117">I102-SUM(K102:K106)</f>
        <v>#VALUE!</v>
      </c>
      <c r="N102" s="316"/>
      <c r="O102" s="316"/>
      <c r="P102" s="316"/>
      <c r="Q102" s="21"/>
    </row>
    <row r="103" spans="1:17" ht="12.75">
      <c r="A103" s="640"/>
      <c r="B103" s="653"/>
      <c r="C103" s="653"/>
      <c r="D103" s="653"/>
      <c r="E103" s="639"/>
      <c r="F103" s="639"/>
      <c r="G103" s="639"/>
      <c r="H103" s="639"/>
      <c r="I103" s="639"/>
      <c r="J103" s="290">
        <f>IF('Relatório PCP - Tabela 7 '!H106=0,"",'Relatório PCP - Tabela 7 '!H106)</f>
      </c>
      <c r="K103" s="233">
        <f>IF('Relatório PCP - Tabela 7 '!G106=0,"",'Relatório PCP - Tabela 7 '!G106)</f>
      </c>
      <c r="L103" s="291">
        <f>'Relatório PCP - Tabela 7 '!I106</f>
      </c>
      <c r="M103" s="639">
        <f t="shared" si="2"/>
        <v>0</v>
      </c>
      <c r="N103" s="316"/>
      <c r="O103" s="316"/>
      <c r="P103" s="316"/>
      <c r="Q103" s="21"/>
    </row>
    <row r="104" spans="1:17" ht="12.75">
      <c r="A104" s="640"/>
      <c r="B104" s="653"/>
      <c r="C104" s="653"/>
      <c r="D104" s="653"/>
      <c r="E104" s="639"/>
      <c r="F104" s="639"/>
      <c r="G104" s="639"/>
      <c r="H104" s="639"/>
      <c r="I104" s="639"/>
      <c r="J104" s="290">
        <f>IF('Relatório PCP - Tabela 7 '!H107=0,"",'Relatório PCP - Tabela 7 '!H107)</f>
      </c>
      <c r="K104" s="233">
        <f>IF('Relatório PCP - Tabela 7 '!G107=0,"",'Relatório PCP - Tabela 7 '!G107)</f>
      </c>
      <c r="L104" s="291">
        <f>'Relatório PCP - Tabela 7 '!I107</f>
      </c>
      <c r="M104" s="639">
        <f t="shared" si="2"/>
        <v>0</v>
      </c>
      <c r="N104" s="316"/>
      <c r="O104" s="316"/>
      <c r="P104" s="316"/>
      <c r="Q104" s="21"/>
    </row>
    <row r="105" spans="1:17" ht="12.75">
      <c r="A105" s="640"/>
      <c r="B105" s="653"/>
      <c r="C105" s="653"/>
      <c r="D105" s="653"/>
      <c r="E105" s="639"/>
      <c r="F105" s="639"/>
      <c r="G105" s="639"/>
      <c r="H105" s="639"/>
      <c r="I105" s="639"/>
      <c r="J105" s="290">
        <f>IF('Relatório PCP - Tabela 7 '!H108=0,"",'Relatório PCP - Tabela 7 '!H108)</f>
      </c>
      <c r="K105" s="233">
        <f>IF('Relatório PCP - Tabela 7 '!G108=0,"",'Relatório PCP - Tabela 7 '!G108)</f>
      </c>
      <c r="L105" s="291">
        <f>'Relatório PCP - Tabela 7 '!I108</f>
      </c>
      <c r="M105" s="639">
        <f t="shared" si="2"/>
        <v>0</v>
      </c>
      <c r="N105" s="316"/>
      <c r="O105" s="316"/>
      <c r="P105" s="316"/>
      <c r="Q105" s="21"/>
    </row>
    <row r="106" spans="1:17" ht="12.75">
      <c r="A106" s="640"/>
      <c r="B106" s="653"/>
      <c r="C106" s="653"/>
      <c r="D106" s="653"/>
      <c r="E106" s="639"/>
      <c r="F106" s="639"/>
      <c r="G106" s="639"/>
      <c r="H106" s="639"/>
      <c r="I106" s="639"/>
      <c r="J106" s="294">
        <f>IF('Relatório PCP - Tabela 7 '!H109=0,"",'Relatório PCP - Tabela 7 '!H109)</f>
      </c>
      <c r="K106" s="295">
        <f>IF('Relatório PCP - Tabela 7 '!G109=0,"",'Relatório PCP - Tabela 7 '!G109)</f>
      </c>
      <c r="L106" s="296">
        <f>'Relatório PCP - Tabela 7 '!I109</f>
      </c>
      <c r="M106" s="639">
        <f t="shared" si="2"/>
        <v>0</v>
      </c>
      <c r="N106" s="316"/>
      <c r="O106" s="316"/>
      <c r="P106" s="316"/>
      <c r="Q106" s="21"/>
    </row>
    <row r="107" spans="1:17" ht="12.75" customHeight="1">
      <c r="A107" s="640">
        <v>11</v>
      </c>
      <c r="B107" s="653" t="s">
        <v>123</v>
      </c>
      <c r="C107" s="653"/>
      <c r="D107" s="653"/>
      <c r="E107" s="639">
        <f>IF('Relatório PCP - Tabela 6'!I26=0,"",'Relatório PCP - Tabela 6'!I26)</f>
      </c>
      <c r="F107" s="639">
        <f>IF(('Relatório PCP - Tabela 6'!K26)-('Relatório PCP - Tabela 6'!I26)=0,"",('Relatório PCP - Tabela 6'!K26)-('Relatório PCP - Tabela 6'!I26))</f>
      </c>
      <c r="G107" s="639" t="e">
        <f>IF((E107+F107)=0,"",(E107+F107))</f>
        <v>#VALUE!</v>
      </c>
      <c r="H107" s="639">
        <f>IF('Relatório PCP - Tabela 7 '!F111=0,"",'Relatório PCP - Tabela 7 '!F111)</f>
      </c>
      <c r="I107" s="639" t="e">
        <f>IF((G107+H107)=0,"",(G107+H107))</f>
        <v>#VALUE!</v>
      </c>
      <c r="J107" s="286">
        <f>IF('Relatório PCP - Tabela 7 '!H111=0,"",'Relatório PCP - Tabela 7 '!H111)</f>
      </c>
      <c r="K107" s="287">
        <f>IF('Relatório PCP - Tabela 7 '!G111=0,"",'Relatório PCP - Tabela 7 '!G111)</f>
      </c>
      <c r="L107" s="288">
        <f>'Relatório PCP - Tabela 7 '!I111</f>
      </c>
      <c r="M107" s="639" t="e">
        <f t="shared" si="2"/>
        <v>#VALUE!</v>
      </c>
      <c r="N107" s="316"/>
      <c r="O107" s="316"/>
      <c r="P107" s="316"/>
      <c r="Q107" s="21"/>
    </row>
    <row r="108" spans="1:17" ht="12.75">
      <c r="A108" s="640"/>
      <c r="B108" s="653"/>
      <c r="C108" s="653"/>
      <c r="D108" s="653"/>
      <c r="E108" s="639"/>
      <c r="F108" s="639"/>
      <c r="G108" s="639"/>
      <c r="H108" s="639"/>
      <c r="I108" s="639"/>
      <c r="J108" s="290">
        <f>IF('Relatório PCP - Tabela 7 '!H112=0,"",'Relatório PCP - Tabela 7 '!H112)</f>
      </c>
      <c r="K108" s="233">
        <f>IF('Relatório PCP - Tabela 7 '!G112=0,"",'Relatório PCP - Tabela 7 '!G112)</f>
      </c>
      <c r="L108" s="291">
        <f>'Relatório PCP - Tabela 7 '!I112</f>
      </c>
      <c r="M108" s="639">
        <f t="shared" si="2"/>
        <v>0</v>
      </c>
      <c r="N108" s="316"/>
      <c r="O108" s="316"/>
      <c r="P108" s="316"/>
      <c r="Q108" s="21"/>
    </row>
    <row r="109" spans="1:17" ht="12.75">
      <c r="A109" s="640"/>
      <c r="B109" s="653"/>
      <c r="C109" s="653"/>
      <c r="D109" s="653"/>
      <c r="E109" s="639"/>
      <c r="F109" s="639"/>
      <c r="G109" s="639"/>
      <c r="H109" s="639"/>
      <c r="I109" s="639"/>
      <c r="J109" s="290">
        <f>IF('Relatório PCP - Tabela 7 '!H113=0,"",'Relatório PCP - Tabela 7 '!H113)</f>
      </c>
      <c r="K109" s="233">
        <f>IF('Relatório PCP - Tabela 7 '!G113=0,"",'Relatório PCP - Tabela 7 '!G113)</f>
      </c>
      <c r="L109" s="291">
        <f>'Relatório PCP - Tabela 7 '!I113</f>
      </c>
      <c r="M109" s="639">
        <f t="shared" si="2"/>
        <v>0</v>
      </c>
      <c r="N109" s="316"/>
      <c r="O109" s="316"/>
      <c r="P109" s="316"/>
      <c r="Q109" s="21"/>
    </row>
    <row r="110" spans="1:17" ht="12.75">
      <c r="A110" s="640"/>
      <c r="B110" s="653"/>
      <c r="C110" s="653"/>
      <c r="D110" s="653"/>
      <c r="E110" s="639"/>
      <c r="F110" s="639"/>
      <c r="G110" s="639"/>
      <c r="H110" s="639"/>
      <c r="I110" s="639"/>
      <c r="J110" s="290">
        <f>IF('Relatório PCP - Tabela 7 '!H114=0,"",'Relatório PCP - Tabela 7 '!H114)</f>
      </c>
      <c r="K110" s="233">
        <f>IF('Relatório PCP - Tabela 7 '!G114=0,"",'Relatório PCP - Tabela 7 '!G114)</f>
      </c>
      <c r="L110" s="291">
        <f>'Relatório PCP - Tabela 7 '!I114</f>
      </c>
      <c r="M110" s="639">
        <f t="shared" si="2"/>
        <v>0</v>
      </c>
      <c r="N110" s="316"/>
      <c r="O110" s="316"/>
      <c r="P110" s="316"/>
      <c r="Q110" s="21"/>
    </row>
    <row r="111" spans="1:17" ht="12.75">
      <c r="A111" s="640"/>
      <c r="B111" s="653"/>
      <c r="C111" s="653"/>
      <c r="D111" s="653"/>
      <c r="E111" s="639"/>
      <c r="F111" s="639"/>
      <c r="G111" s="639"/>
      <c r="H111" s="639"/>
      <c r="I111" s="639"/>
      <c r="J111" s="294">
        <f>IF('Relatório PCP - Tabela 7 '!H115=0,"",'Relatório PCP - Tabela 7 '!H115)</f>
      </c>
      <c r="K111" s="295">
        <f>IF('Relatório PCP - Tabela 7 '!G115=0,"",'Relatório PCP - Tabela 7 '!G115)</f>
      </c>
      <c r="L111" s="296">
        <f>'Relatório PCP - Tabela 7 '!I115</f>
      </c>
      <c r="M111" s="639">
        <f t="shared" si="2"/>
        <v>0</v>
      </c>
      <c r="N111" s="316"/>
      <c r="O111" s="316"/>
      <c r="P111" s="316"/>
      <c r="Q111" s="21"/>
    </row>
    <row r="112" spans="1:17" ht="12.75" customHeight="1">
      <c r="A112" s="640">
        <v>12</v>
      </c>
      <c r="B112" s="653" t="s">
        <v>124</v>
      </c>
      <c r="C112" s="653"/>
      <c r="D112" s="653"/>
      <c r="E112" s="639">
        <f>IF('Relatório PCP - Tabela 6'!I27=0,"",'Relatório PCP - Tabela 6'!I27)</f>
      </c>
      <c r="F112" s="639">
        <f>IF(('Relatório PCP - Tabela 6'!K27)-('Relatório PCP - Tabela 6'!I27)=0,"",('Relatório PCP - Tabela 6'!K27)-('Relatório PCP - Tabela 6'!I27))</f>
      </c>
      <c r="G112" s="639" t="e">
        <f>IF((E112+F112)=0,"",(E112+F112))</f>
        <v>#VALUE!</v>
      </c>
      <c r="H112" s="639">
        <f>IF('Relatório PCP - Tabela 7 '!F117=0,"",'Relatório PCP - Tabela 7 '!F117)</f>
      </c>
      <c r="I112" s="639" t="e">
        <f>IF((G112+H112)=0,"",(G112+H112))</f>
        <v>#VALUE!</v>
      </c>
      <c r="J112" s="286">
        <f>IF('Relatório PCP - Tabela 7 '!H117=0,"",'Relatório PCP - Tabela 7 '!H117)</f>
      </c>
      <c r="K112" s="287">
        <f>IF('Relatório PCP - Tabela 7 '!G117=0,"",'Relatório PCP - Tabela 7 '!G117)</f>
      </c>
      <c r="L112" s="288">
        <f>'Relatório PCP - Tabela 7 '!I117</f>
      </c>
      <c r="M112" s="639" t="e">
        <f t="shared" si="2"/>
        <v>#VALUE!</v>
      </c>
      <c r="N112" s="316"/>
      <c r="O112" s="316"/>
      <c r="P112" s="316"/>
      <c r="Q112" s="21"/>
    </row>
    <row r="113" spans="1:17" ht="12.75">
      <c r="A113" s="640"/>
      <c r="B113" s="653"/>
      <c r="C113" s="653"/>
      <c r="D113" s="653"/>
      <c r="E113" s="639"/>
      <c r="F113" s="639"/>
      <c r="G113" s="639"/>
      <c r="H113" s="639"/>
      <c r="I113" s="639"/>
      <c r="J113" s="290">
        <f>IF('Relatório PCP - Tabela 7 '!H118=0,"",'Relatório PCP - Tabela 7 '!H118)</f>
      </c>
      <c r="K113" s="233">
        <f>IF('Relatório PCP - Tabela 7 '!G118=0,"",'Relatório PCP - Tabela 7 '!G118)</f>
      </c>
      <c r="L113" s="291">
        <f>'Relatório PCP - Tabela 7 '!I118</f>
      </c>
      <c r="M113" s="639">
        <f t="shared" si="2"/>
        <v>0</v>
      </c>
      <c r="N113" s="316"/>
      <c r="O113" s="316"/>
      <c r="P113" s="316"/>
      <c r="Q113" s="21"/>
    </row>
    <row r="114" spans="1:17" ht="12.75">
      <c r="A114" s="640"/>
      <c r="B114" s="653"/>
      <c r="C114" s="653"/>
      <c r="D114" s="653"/>
      <c r="E114" s="639"/>
      <c r="F114" s="639"/>
      <c r="G114" s="639"/>
      <c r="H114" s="639"/>
      <c r="I114" s="639"/>
      <c r="J114" s="290">
        <f>IF('Relatório PCP - Tabela 7 '!H119=0,"",'Relatório PCP - Tabela 7 '!H119)</f>
      </c>
      <c r="K114" s="233">
        <f>IF('Relatório PCP - Tabela 7 '!G119=0,"",'Relatório PCP - Tabela 7 '!G119)</f>
      </c>
      <c r="L114" s="291">
        <f>'Relatório PCP - Tabela 7 '!I119</f>
      </c>
      <c r="M114" s="639">
        <f t="shared" si="2"/>
        <v>0</v>
      </c>
      <c r="N114" s="316"/>
      <c r="O114" s="316"/>
      <c r="P114" s="316"/>
      <c r="Q114" s="21"/>
    </row>
    <row r="115" spans="1:17" ht="12.75">
      <c r="A115" s="640"/>
      <c r="B115" s="653"/>
      <c r="C115" s="653"/>
      <c r="D115" s="653"/>
      <c r="E115" s="639"/>
      <c r="F115" s="639"/>
      <c r="G115" s="639"/>
      <c r="H115" s="639"/>
      <c r="I115" s="639"/>
      <c r="J115" s="290">
        <f>IF('Relatório PCP - Tabela 7 '!H120=0,"",'Relatório PCP - Tabela 7 '!H120)</f>
      </c>
      <c r="K115" s="233">
        <f>IF('Relatório PCP - Tabela 7 '!G120=0,"",'Relatório PCP - Tabela 7 '!G120)</f>
      </c>
      <c r="L115" s="291">
        <f>'Relatório PCP - Tabela 7 '!I120</f>
      </c>
      <c r="M115" s="639">
        <f t="shared" si="2"/>
        <v>0</v>
      </c>
      <c r="N115" s="316"/>
      <c r="O115" s="316"/>
      <c r="P115" s="316"/>
      <c r="Q115" s="21"/>
    </row>
    <row r="116" spans="1:17" ht="12.75">
      <c r="A116" s="640"/>
      <c r="B116" s="653"/>
      <c r="C116" s="653"/>
      <c r="D116" s="653"/>
      <c r="E116" s="639"/>
      <c r="F116" s="639"/>
      <c r="G116" s="639"/>
      <c r="H116" s="639"/>
      <c r="I116" s="639"/>
      <c r="J116" s="294">
        <f>IF('Relatório PCP - Tabela 7 '!H121=0,"",'Relatório PCP - Tabela 7 '!H121)</f>
      </c>
      <c r="K116" s="295">
        <f>IF('Relatório PCP - Tabela 7 '!G121=0,"",'Relatório PCP - Tabela 7 '!G121)</f>
      </c>
      <c r="L116" s="296">
        <f>'Relatório PCP - Tabela 7 '!I121</f>
      </c>
      <c r="M116" s="639">
        <f t="shared" si="2"/>
        <v>0</v>
      </c>
      <c r="N116" s="316"/>
      <c r="O116" s="316"/>
      <c r="P116" s="316"/>
      <c r="Q116" s="21"/>
    </row>
    <row r="117" spans="1:17" ht="12.75" customHeight="1">
      <c r="A117" s="640">
        <v>13</v>
      </c>
      <c r="B117" s="653" t="s">
        <v>125</v>
      </c>
      <c r="C117" s="653"/>
      <c r="D117" s="653"/>
      <c r="E117" s="639">
        <f>IF('Relatório PCP - Tabela 6'!I28=0,"",'Relatório PCP - Tabela 6'!I28)</f>
      </c>
      <c r="F117" s="639">
        <f>IF(('Relatório PCP - Tabela 6'!K28)-('Relatório PCP - Tabela 6'!I28)=0,"",('Relatório PCP - Tabela 6'!K28)-('Relatório PCP - Tabela 6'!I28))</f>
      </c>
      <c r="G117" s="639" t="e">
        <f>IF((E117+F117)=0,"",(E117+F117))</f>
        <v>#VALUE!</v>
      </c>
      <c r="H117" s="639">
        <f>IF('Relatório PCP - Tabela 7 '!F123=0,"",'Relatório PCP - Tabela 7 '!F123)</f>
      </c>
      <c r="I117" s="639" t="e">
        <f>IF((G117+H117)=0,"",(G117+H117))</f>
        <v>#VALUE!</v>
      </c>
      <c r="J117" s="286">
        <f>IF('Relatório PCP - Tabela 7 '!H123=0,"",'Relatório PCP - Tabela 7 '!H123)</f>
      </c>
      <c r="K117" s="287">
        <f>IF('Relatório PCP - Tabela 7 '!G123=0,"",'Relatório PCP - Tabela 7 '!G123)</f>
      </c>
      <c r="L117" s="288">
        <f>'Relatório PCP - Tabela 7 '!I123</f>
      </c>
      <c r="M117" s="639" t="e">
        <f t="shared" si="2"/>
        <v>#VALUE!</v>
      </c>
      <c r="N117" s="316"/>
      <c r="O117" s="316"/>
      <c r="P117" s="316"/>
      <c r="Q117" s="21"/>
    </row>
    <row r="118" spans="1:17" ht="12.75">
      <c r="A118" s="640"/>
      <c r="B118" s="653"/>
      <c r="C118" s="653"/>
      <c r="D118" s="653"/>
      <c r="E118" s="639"/>
      <c r="F118" s="639"/>
      <c r="G118" s="639"/>
      <c r="H118" s="639"/>
      <c r="I118" s="639"/>
      <c r="J118" s="290">
        <f>IF('Relatório PCP - Tabela 7 '!H124=0,"",'Relatório PCP - Tabela 7 '!H124)</f>
      </c>
      <c r="K118" s="233">
        <f>IF('Relatório PCP - Tabela 7 '!G124=0,"",'Relatório PCP - Tabela 7 '!G124)</f>
      </c>
      <c r="L118" s="291">
        <f>'Relatório PCP - Tabela 7 '!I124</f>
      </c>
      <c r="M118" s="639"/>
      <c r="N118" s="316"/>
      <c r="O118" s="316"/>
      <c r="P118" s="316"/>
      <c r="Q118" s="21"/>
    </row>
    <row r="119" spans="1:17" ht="12.75">
      <c r="A119" s="640"/>
      <c r="B119" s="653"/>
      <c r="C119" s="653"/>
      <c r="D119" s="653"/>
      <c r="E119" s="639"/>
      <c r="F119" s="639"/>
      <c r="G119" s="639"/>
      <c r="H119" s="639"/>
      <c r="I119" s="639"/>
      <c r="J119" s="290">
        <f>IF('Relatório PCP - Tabela 7 '!H125=0,"",'Relatório PCP - Tabela 7 '!H125)</f>
      </c>
      <c r="K119" s="233">
        <f>IF('Relatório PCP - Tabela 7 '!G125=0,"",'Relatório PCP - Tabela 7 '!G125)</f>
      </c>
      <c r="L119" s="291">
        <f>'Relatório PCP - Tabela 7 '!I125</f>
      </c>
      <c r="M119" s="639"/>
      <c r="N119" s="316"/>
      <c r="O119" s="316"/>
      <c r="P119" s="316"/>
      <c r="Q119" s="21"/>
    </row>
    <row r="120" spans="1:17" ht="12.75">
      <c r="A120" s="640"/>
      <c r="B120" s="653"/>
      <c r="C120" s="653"/>
      <c r="D120" s="653"/>
      <c r="E120" s="639"/>
      <c r="F120" s="639"/>
      <c r="G120" s="639"/>
      <c r="H120" s="639"/>
      <c r="I120" s="639"/>
      <c r="J120" s="290">
        <f>IF('Relatório PCP - Tabela 7 '!H126=0,"",'Relatório PCP - Tabela 7 '!H126)</f>
      </c>
      <c r="K120" s="233">
        <f>IF('Relatório PCP - Tabela 7 '!G126=0,"",'Relatório PCP - Tabela 7 '!G126)</f>
      </c>
      <c r="L120" s="291">
        <f>'Relatório PCP - Tabela 7 '!I126</f>
      </c>
      <c r="M120" s="639"/>
      <c r="N120" s="316"/>
      <c r="O120" s="316"/>
      <c r="P120" s="316"/>
      <c r="Q120" s="21"/>
    </row>
    <row r="121" spans="1:17" ht="12.75">
      <c r="A121" s="640"/>
      <c r="B121" s="653"/>
      <c r="C121" s="653"/>
      <c r="D121" s="653"/>
      <c r="E121" s="639"/>
      <c r="F121" s="639"/>
      <c r="G121" s="639"/>
      <c r="H121" s="639"/>
      <c r="I121" s="639"/>
      <c r="J121" s="294">
        <f>IF('Relatório PCP - Tabela 7 '!H127=0,"",'Relatório PCP - Tabela 7 '!H127)</f>
      </c>
      <c r="K121" s="295">
        <f>IF('Relatório PCP - Tabela 7 '!G127=0,"",'Relatório PCP - Tabela 7 '!G127)</f>
      </c>
      <c r="L121" s="296">
        <f>'Relatório PCP - Tabela 7 '!I127</f>
      </c>
      <c r="M121" s="639"/>
      <c r="N121" s="316"/>
      <c r="O121" s="316"/>
      <c r="P121" s="316"/>
      <c r="Q121" s="21"/>
    </row>
    <row r="122" spans="1:17" ht="12.75" customHeight="1">
      <c r="A122" s="637">
        <v>14</v>
      </c>
      <c r="B122" s="652" t="s">
        <v>126</v>
      </c>
      <c r="C122" s="652"/>
      <c r="D122" s="652"/>
      <c r="E122" s="635">
        <f>IF('Relatório PCP - Tabela 6'!I29=0,"",'Relatório PCP - Tabela 6'!I29)</f>
      </c>
      <c r="F122" s="635">
        <f>IF(('Relatório PCP - Tabela 6'!K29)-('Relatório PCP - Tabela 6'!I29)=0,"",('Relatório PCP - Tabela 6'!K29)-('Relatório PCP - Tabela 6'!I29))</f>
      </c>
      <c r="G122" s="635" t="e">
        <f>IF((E122+F122)=0,"",(E122+F122))</f>
        <v>#VALUE!</v>
      </c>
      <c r="H122" s="635">
        <f>IF('Relatório PCP - Tabela 7 '!F129=0,"",'Relatório PCP - Tabela 7 '!F129)</f>
      </c>
      <c r="I122" s="635" t="e">
        <f>IF((G122+H122)=0,"",(G122+H122))</f>
        <v>#VALUE!</v>
      </c>
      <c r="J122" s="286">
        <f>IF('Relatório PCP - Tabela 7 '!H129=0,"",'Relatório PCP - Tabela 7 '!H129)</f>
      </c>
      <c r="K122" s="287">
        <f>IF('Relatório PCP - Tabela 7 '!G129=0,"",'Relatório PCP - Tabela 7 '!G129)</f>
      </c>
      <c r="L122" s="288">
        <f>'Relatório PCP - Tabela 7 '!I129</f>
      </c>
      <c r="M122" s="635" t="e">
        <f>I122-SUM(K122:K126)</f>
        <v>#VALUE!</v>
      </c>
      <c r="N122" s="19"/>
      <c r="O122" s="19"/>
      <c r="P122" s="19"/>
      <c r="Q122" s="19"/>
    </row>
    <row r="123" spans="1:17" ht="12.75">
      <c r="A123" s="637"/>
      <c r="B123" s="652"/>
      <c r="C123" s="652"/>
      <c r="D123" s="652"/>
      <c r="E123" s="635"/>
      <c r="F123" s="635"/>
      <c r="G123" s="635"/>
      <c r="H123" s="635"/>
      <c r="I123" s="635"/>
      <c r="J123" s="290">
        <f>IF('Relatório PCP - Tabela 7 '!H130=0,"",'Relatório PCP - Tabela 7 '!H130)</f>
      </c>
      <c r="K123" s="233">
        <f>IF('Relatório PCP - Tabela 7 '!G130=0,"",'Relatório PCP - Tabela 7 '!G130)</f>
      </c>
      <c r="L123" s="291">
        <f>'Relatório PCP - Tabela 7 '!I130</f>
      </c>
      <c r="M123" s="635"/>
      <c r="N123" s="19"/>
      <c r="O123" s="19"/>
      <c r="P123" s="19"/>
      <c r="Q123" s="19"/>
    </row>
    <row r="124" spans="1:17" ht="12.75">
      <c r="A124" s="637"/>
      <c r="B124" s="652"/>
      <c r="C124" s="652"/>
      <c r="D124" s="652"/>
      <c r="E124" s="635"/>
      <c r="F124" s="635"/>
      <c r="G124" s="635"/>
      <c r="H124" s="635"/>
      <c r="I124" s="635"/>
      <c r="J124" s="290">
        <f>IF('Relatório PCP - Tabela 7 '!H131=0,"",'Relatório PCP - Tabela 7 '!H131)</f>
      </c>
      <c r="K124" s="233">
        <f>IF('Relatório PCP - Tabela 7 '!G131=0,"",'Relatório PCP - Tabela 7 '!G131)</f>
      </c>
      <c r="L124" s="291">
        <f>'Relatório PCP - Tabela 7 '!I131</f>
      </c>
      <c r="M124" s="635"/>
      <c r="N124" s="19"/>
      <c r="O124" s="19"/>
      <c r="P124" s="19"/>
      <c r="Q124" s="19"/>
    </row>
    <row r="125" spans="1:17" ht="12.75">
      <c r="A125" s="637"/>
      <c r="B125" s="652"/>
      <c r="C125" s="652"/>
      <c r="D125" s="652"/>
      <c r="E125" s="635"/>
      <c r="F125" s="635"/>
      <c r="G125" s="635"/>
      <c r="H125" s="635"/>
      <c r="I125" s="635"/>
      <c r="J125" s="290">
        <f>IF('Relatório PCP - Tabela 7 '!H132=0,"",'Relatório PCP - Tabela 7 '!H132)</f>
      </c>
      <c r="K125" s="233">
        <f>IF('Relatório PCP - Tabela 7 '!G132=0,"",'Relatório PCP - Tabela 7 '!G132)</f>
      </c>
      <c r="L125" s="291">
        <f>'Relatório PCP - Tabela 7 '!I132</f>
      </c>
      <c r="M125" s="635"/>
      <c r="N125" s="19"/>
      <c r="O125" s="19"/>
      <c r="P125" s="19"/>
      <c r="Q125" s="19"/>
    </row>
    <row r="126" spans="1:17" ht="12.75">
      <c r="A126" s="637"/>
      <c r="B126" s="652"/>
      <c r="C126" s="652"/>
      <c r="D126" s="652"/>
      <c r="E126" s="635"/>
      <c r="F126" s="635"/>
      <c r="G126" s="635"/>
      <c r="H126" s="635"/>
      <c r="I126" s="635"/>
      <c r="J126" s="294">
        <f>IF('Relatório PCP - Tabela 7 '!H133=0,"",'Relatório PCP - Tabela 7 '!H133)</f>
      </c>
      <c r="K126" s="295">
        <f>IF('Relatório PCP - Tabela 7 '!G133=0,"",'Relatório PCP - Tabela 7 '!G133)</f>
      </c>
      <c r="L126" s="296">
        <f>'Relatório PCP - Tabela 7 '!I133</f>
      </c>
      <c r="M126" s="635"/>
      <c r="N126" s="19"/>
      <c r="O126" s="19"/>
      <c r="P126" s="19"/>
      <c r="Q126" s="19"/>
    </row>
    <row r="127" spans="1:17" ht="13.5">
      <c r="A127" s="310"/>
      <c r="B127" s="251"/>
      <c r="C127" s="251"/>
      <c r="D127" s="251"/>
      <c r="E127" s="310"/>
      <c r="F127" s="310"/>
      <c r="G127" s="310"/>
      <c r="H127" s="310"/>
      <c r="I127" s="310"/>
      <c r="M127" s="19"/>
      <c r="N127" s="20"/>
      <c r="O127" s="20"/>
      <c r="P127" s="317"/>
      <c r="Q127" s="19"/>
    </row>
    <row r="128" spans="1:17" ht="19.5">
      <c r="A128" s="466" t="s">
        <v>306</v>
      </c>
      <c r="B128" s="466"/>
      <c r="C128" s="466"/>
      <c r="D128" s="466"/>
      <c r="E128" s="248" t="str">
        <f>E1</f>
        <v>PGS Investigação Petrolífera LTDA</v>
      </c>
      <c r="F128" s="261"/>
      <c r="G128" s="261"/>
      <c r="H128" s="261"/>
      <c r="I128"/>
      <c r="J128" s="626" t="s">
        <v>24</v>
      </c>
      <c r="K128" s="626"/>
      <c r="L128" s="626"/>
      <c r="M128" s="626"/>
      <c r="Q128" s="21"/>
    </row>
    <row r="129" spans="1:17" ht="23.25">
      <c r="A129" s="20"/>
      <c r="B129" s="20"/>
      <c r="C129" s="20"/>
      <c r="D129" s="20"/>
      <c r="E129" s="20"/>
      <c r="F129" s="20"/>
      <c r="G129" s="20"/>
      <c r="H129" s="20"/>
      <c r="I129"/>
      <c r="J129" s="169"/>
      <c r="K129" s="262"/>
      <c r="L129" s="262"/>
      <c r="M129" s="262"/>
      <c r="Q129" s="21"/>
    </row>
    <row r="130" spans="1:17" ht="13.5">
      <c r="A130" s="650" t="s">
        <v>28</v>
      </c>
      <c r="B130" s="615">
        <f>B3</f>
        <v>9</v>
      </c>
      <c r="C130" s="19"/>
      <c r="D130" s="252"/>
      <c r="E130" s="252"/>
      <c r="F130" s="252"/>
      <c r="G130" s="252"/>
      <c r="H130" s="252"/>
      <c r="I130"/>
      <c r="J130" s="633" t="s">
        <v>134</v>
      </c>
      <c r="K130" s="633"/>
      <c r="L130" s="633"/>
      <c r="M130" s="633"/>
      <c r="Q130" s="21"/>
    </row>
    <row r="131" spans="1:17" ht="12.75">
      <c r="A131" s="650"/>
      <c r="B131" s="615"/>
      <c r="C131" s="20"/>
      <c r="D131" s="252"/>
      <c r="E131" s="252"/>
      <c r="F131" s="252"/>
      <c r="G131" s="252"/>
      <c r="H131" s="252"/>
      <c r="I131"/>
      <c r="J131" s="252"/>
      <c r="K131" s="20"/>
      <c r="L131" s="20"/>
      <c r="M131" s="20"/>
      <c r="Q131" s="21"/>
    </row>
    <row r="132" spans="1:17" ht="12.75">
      <c r="A132" s="446" t="s">
        <v>3</v>
      </c>
      <c r="B132" s="446"/>
      <c r="C132" s="252"/>
      <c r="D132" s="252"/>
      <c r="E132" s="252"/>
      <c r="F132" s="252"/>
      <c r="G132" s="252"/>
      <c r="H132" s="252"/>
      <c r="I132"/>
      <c r="J132" s="651" t="s">
        <v>135</v>
      </c>
      <c r="K132" s="651"/>
      <c r="L132" s="651"/>
      <c r="M132" s="651"/>
      <c r="Q132" s="21"/>
    </row>
    <row r="133" spans="1:17" ht="12.75">
      <c r="A133" s="631" t="str">
        <f>A6</f>
        <v>XXXX</v>
      </c>
      <c r="B133" s="631"/>
      <c r="C133" s="81"/>
      <c r="D133" s="265"/>
      <c r="E133" s="265"/>
      <c r="F133" s="265"/>
      <c r="G133" s="265"/>
      <c r="H133" s="265"/>
      <c r="I133"/>
      <c r="J133" s="644" t="s">
        <v>26</v>
      </c>
      <c r="K133" s="644"/>
      <c r="L133" s="644"/>
      <c r="M133" s="644"/>
      <c r="Q133" s="21"/>
    </row>
    <row r="134" spans="1:17" ht="6" customHeight="1">
      <c r="A134" s="252"/>
      <c r="B134" s="252"/>
      <c r="C134" s="21"/>
      <c r="D134" s="251"/>
      <c r="E134" s="251"/>
      <c r="F134" s="251"/>
      <c r="G134" s="251"/>
      <c r="H134" s="251"/>
      <c r="I134"/>
      <c r="J134" s="252"/>
      <c r="K134" s="252"/>
      <c r="L134" s="252"/>
      <c r="M134" s="252"/>
      <c r="Q134" s="21"/>
    </row>
    <row r="135" spans="5:17" ht="12.75">
      <c r="E135" s="252"/>
      <c r="F135" s="252"/>
      <c r="G135" s="252"/>
      <c r="H135" s="252"/>
      <c r="I135"/>
      <c r="J135" s="252"/>
      <c r="K135" s="252"/>
      <c r="L135" s="252"/>
      <c r="M135" s="8" t="s">
        <v>344</v>
      </c>
      <c r="Q135" s="20"/>
    </row>
    <row r="136" spans="1:17" ht="6" customHeight="1">
      <c r="A136" s="266"/>
      <c r="B136" s="267"/>
      <c r="C136" s="267"/>
      <c r="D136" s="267"/>
      <c r="E136" s="267"/>
      <c r="F136" s="267"/>
      <c r="G136" s="267"/>
      <c r="H136" s="267"/>
      <c r="I136" s="267"/>
      <c r="J136" s="267"/>
      <c r="K136" s="267"/>
      <c r="L136" s="251"/>
      <c r="M136" s="21"/>
      <c r="N136" s="21"/>
      <c r="O136" s="21"/>
      <c r="P136" s="21"/>
      <c r="Q136" s="21"/>
    </row>
    <row r="137" spans="1:17" ht="13.5">
      <c r="A137" s="633" t="s">
        <v>308</v>
      </c>
      <c r="B137" s="633"/>
      <c r="C137" s="633"/>
      <c r="D137" s="633"/>
      <c r="E137" s="633"/>
      <c r="F137" s="633"/>
      <c r="G137" s="633"/>
      <c r="H137" s="633"/>
      <c r="I137" s="633"/>
      <c r="J137" s="633"/>
      <c r="K137" s="633"/>
      <c r="L137" s="633"/>
      <c r="M137" s="633"/>
      <c r="N137" s="21"/>
      <c r="O137" s="252"/>
      <c r="P137" s="252"/>
      <c r="Q137" s="21"/>
    </row>
    <row r="138" spans="1:17" ht="16.5">
      <c r="A138" s="270"/>
      <c r="B138" s="270"/>
      <c r="C138" s="270"/>
      <c r="D138" s="270"/>
      <c r="E138" s="270"/>
      <c r="F138" s="270"/>
      <c r="G138" s="270"/>
      <c r="H138" s="270"/>
      <c r="I138" s="270"/>
      <c r="J138" s="270"/>
      <c r="K138" s="270"/>
      <c r="L138" s="271"/>
      <c r="M138" s="21"/>
      <c r="N138" s="21"/>
      <c r="O138" s="252"/>
      <c r="P138" s="252"/>
      <c r="Q138" s="21"/>
    </row>
    <row r="139" spans="1:17" ht="13.5">
      <c r="A139" s="467" t="s">
        <v>309</v>
      </c>
      <c r="B139" s="467"/>
      <c r="C139" s="467"/>
      <c r="D139" s="467"/>
      <c r="E139" s="467"/>
      <c r="F139" s="467"/>
      <c r="G139" s="467"/>
      <c r="H139" s="467"/>
      <c r="I139" s="467"/>
      <c r="J139" s="467"/>
      <c r="K139" s="467"/>
      <c r="L139" s="467"/>
      <c r="M139" s="467"/>
      <c r="N139" s="21"/>
      <c r="O139" s="252"/>
      <c r="P139" s="252"/>
      <c r="Q139" s="21"/>
    </row>
    <row r="140" spans="1:17" ht="12.75" customHeight="1">
      <c r="A140" s="645" t="s">
        <v>34</v>
      </c>
      <c r="B140" s="646" t="s">
        <v>345</v>
      </c>
      <c r="C140" s="646"/>
      <c r="D140" s="646"/>
      <c r="E140" s="647" t="s">
        <v>311</v>
      </c>
      <c r="F140" s="647"/>
      <c r="G140" s="647"/>
      <c r="H140" s="647"/>
      <c r="I140" s="647"/>
      <c r="J140" s="648" t="s">
        <v>312</v>
      </c>
      <c r="K140" s="648"/>
      <c r="L140" s="648"/>
      <c r="M140" s="306"/>
      <c r="N140" s="252"/>
      <c r="O140" s="252"/>
      <c r="P140" s="252"/>
      <c r="Q140" s="21"/>
    </row>
    <row r="141" spans="1:17" ht="13.5">
      <c r="A141" s="645"/>
      <c r="B141" s="646"/>
      <c r="C141" s="646"/>
      <c r="D141" s="646"/>
      <c r="E141" s="647" t="s">
        <v>341</v>
      </c>
      <c r="F141" s="647"/>
      <c r="G141" s="647"/>
      <c r="H141" s="649" t="s">
        <v>314</v>
      </c>
      <c r="I141" s="649"/>
      <c r="J141" s="648"/>
      <c r="K141" s="648"/>
      <c r="L141" s="648"/>
      <c r="M141" s="307"/>
      <c r="N141" s="252"/>
      <c r="O141" s="252"/>
      <c r="P141" s="252"/>
      <c r="Q141" s="21"/>
    </row>
    <row r="142" spans="1:17" ht="13.5">
      <c r="A142" s="645"/>
      <c r="B142" s="646"/>
      <c r="C142" s="646"/>
      <c r="D142" s="646"/>
      <c r="E142" s="182" t="s">
        <v>315</v>
      </c>
      <c r="F142" s="277"/>
      <c r="G142" s="183" t="s">
        <v>316</v>
      </c>
      <c r="H142" s="182" t="s">
        <v>317</v>
      </c>
      <c r="I142" s="183" t="s">
        <v>316</v>
      </c>
      <c r="J142" s="183"/>
      <c r="K142" s="183" t="s">
        <v>318</v>
      </c>
      <c r="L142" s="308" t="s">
        <v>319</v>
      </c>
      <c r="M142" s="279" t="s">
        <v>320</v>
      </c>
      <c r="N142" s="21"/>
      <c r="O142" s="21"/>
      <c r="P142" s="252"/>
      <c r="Q142" s="21"/>
    </row>
    <row r="143" spans="1:17" ht="13.5">
      <c r="A143" s="645"/>
      <c r="B143" s="646"/>
      <c r="C143" s="646"/>
      <c r="D143" s="646"/>
      <c r="E143" s="182" t="s">
        <v>321</v>
      </c>
      <c r="F143" s="279" t="s">
        <v>322</v>
      </c>
      <c r="G143" s="183" t="s">
        <v>323</v>
      </c>
      <c r="H143" s="182" t="s">
        <v>324</v>
      </c>
      <c r="I143" s="183" t="s">
        <v>325</v>
      </c>
      <c r="J143" s="183" t="s">
        <v>326</v>
      </c>
      <c r="K143" s="183" t="s">
        <v>327</v>
      </c>
      <c r="L143" s="308" t="s">
        <v>328</v>
      </c>
      <c r="M143" s="279" t="s">
        <v>329</v>
      </c>
      <c r="N143" s="21"/>
      <c r="O143" s="21"/>
      <c r="P143" s="252"/>
      <c r="Q143" s="21"/>
    </row>
    <row r="144" spans="1:17" ht="13.5">
      <c r="A144" s="645"/>
      <c r="B144" s="646"/>
      <c r="C144" s="646"/>
      <c r="D144" s="646"/>
      <c r="E144" s="281" t="s">
        <v>330</v>
      </c>
      <c r="F144" s="279" t="s">
        <v>331</v>
      </c>
      <c r="G144" s="183"/>
      <c r="H144" s="182" t="s">
        <v>332</v>
      </c>
      <c r="I144" s="183"/>
      <c r="J144" s="183"/>
      <c r="K144" s="607" t="s">
        <v>236</v>
      </c>
      <c r="L144" s="642" t="s">
        <v>333</v>
      </c>
      <c r="M144" s="279" t="s">
        <v>41</v>
      </c>
      <c r="N144" s="21"/>
      <c r="O144" s="21"/>
      <c r="P144" s="252"/>
      <c r="Q144" s="21"/>
    </row>
    <row r="145" spans="1:17" ht="13.5">
      <c r="A145" s="645"/>
      <c r="B145" s="646"/>
      <c r="C145" s="646"/>
      <c r="D145" s="646"/>
      <c r="F145" s="283"/>
      <c r="G145" s="223" t="s">
        <v>334</v>
      </c>
      <c r="H145" s="182" t="s">
        <v>335</v>
      </c>
      <c r="I145" s="223" t="s">
        <v>336</v>
      </c>
      <c r="J145" s="309"/>
      <c r="K145" s="607"/>
      <c r="L145" s="642"/>
      <c r="M145" s="283" t="s">
        <v>337</v>
      </c>
      <c r="N145" s="21"/>
      <c r="O145" s="21"/>
      <c r="P145" s="252"/>
      <c r="Q145" s="21"/>
    </row>
    <row r="146" spans="1:17" ht="12.75" customHeight="1">
      <c r="A146" s="640">
        <v>15</v>
      </c>
      <c r="B146" s="653" t="s">
        <v>346</v>
      </c>
      <c r="C146" s="653"/>
      <c r="D146" s="653"/>
      <c r="E146" s="639">
        <f>IF('Relatório PCP - Tabela 6'!I30=0,"",'Relatório PCP - Tabela 6'!I30)</f>
      </c>
      <c r="F146" s="639">
        <f>IF(('Relatório PCP - Tabela 6'!K30)-('Relatório PCP - Tabela 6'!I30)=0,"",('Relatório PCP - Tabela 6'!K30)-('Relatório PCP - Tabela 6'!I30))</f>
      </c>
      <c r="G146" s="639" t="e">
        <f>IF((E146+F146)=0,"",(E146+F146))</f>
        <v>#VALUE!</v>
      </c>
      <c r="H146" s="639">
        <f>IF('Relatório PCP - Tabela 7 '!F150=0,"",'Relatório PCP - Tabela 7 '!F150)</f>
      </c>
      <c r="I146" s="639" t="e">
        <f>IF((G146+H146)=0,"",(G146+H146))</f>
        <v>#VALUE!</v>
      </c>
      <c r="J146" s="286">
        <f>IF('Relatório PCP - Tabela 7 '!H150=0,"",'Relatório PCP - Tabela 7 '!H150)</f>
      </c>
      <c r="K146" s="287">
        <f>IF('Relatório PCP - Tabela 7 '!G150=0,"",'Relatório PCP - Tabela 7 '!G150)</f>
      </c>
      <c r="L146" s="288">
        <f>'Relatório PCP - Tabela 7 '!I150</f>
      </c>
      <c r="M146" s="639" t="e">
        <f aca="true" t="shared" si="3" ref="M146:M161">I146-SUM(K146:K150)</f>
        <v>#VALUE!</v>
      </c>
      <c r="N146" s="20"/>
      <c r="O146" s="20"/>
      <c r="P146" s="20"/>
      <c r="Q146" s="20"/>
    </row>
    <row r="147" spans="1:17" ht="12.75">
      <c r="A147" s="640"/>
      <c r="B147" s="653"/>
      <c r="C147" s="653"/>
      <c r="D147" s="653"/>
      <c r="E147" s="639"/>
      <c r="F147" s="639"/>
      <c r="G147" s="639"/>
      <c r="H147" s="639"/>
      <c r="I147" s="639"/>
      <c r="J147" s="290">
        <f>IF('Relatório PCP - Tabela 7 '!H151=0,"",'Relatório PCP - Tabela 7 '!H151)</f>
      </c>
      <c r="K147" s="233">
        <f>IF('Relatório PCP - Tabela 7 '!G151=0,"",'Relatório PCP - Tabela 7 '!G151)</f>
      </c>
      <c r="L147" s="291">
        <f>'Relatório PCP - Tabela 7 '!I151</f>
      </c>
      <c r="M147" s="639">
        <f t="shared" si="3"/>
        <v>0</v>
      </c>
      <c r="N147" s="20"/>
      <c r="O147" s="20"/>
      <c r="P147" s="20"/>
      <c r="Q147" s="20"/>
    </row>
    <row r="148" spans="1:17" ht="12.75">
      <c r="A148" s="640"/>
      <c r="B148" s="653"/>
      <c r="C148" s="653"/>
      <c r="D148" s="653"/>
      <c r="E148" s="639"/>
      <c r="F148" s="639"/>
      <c r="G148" s="639"/>
      <c r="H148" s="639"/>
      <c r="I148" s="639"/>
      <c r="J148" s="290">
        <f>IF('Relatório PCP - Tabela 7 '!H152=0,"",'Relatório PCP - Tabela 7 '!H152)</f>
      </c>
      <c r="K148" s="233">
        <f>IF('Relatório PCP - Tabela 7 '!G152=0,"",'Relatório PCP - Tabela 7 '!G152)</f>
      </c>
      <c r="L148" s="291">
        <f>'Relatório PCP - Tabela 7 '!I152</f>
      </c>
      <c r="M148" s="639">
        <f t="shared" si="3"/>
        <v>0</v>
      </c>
      <c r="N148" s="20"/>
      <c r="O148" s="20"/>
      <c r="P148" s="20"/>
      <c r="Q148" s="20"/>
    </row>
    <row r="149" spans="1:17" ht="12.75">
      <c r="A149" s="640"/>
      <c r="B149" s="653"/>
      <c r="C149" s="653"/>
      <c r="D149" s="653"/>
      <c r="E149" s="639"/>
      <c r="F149" s="639"/>
      <c r="G149" s="639"/>
      <c r="H149" s="639"/>
      <c r="I149" s="639"/>
      <c r="J149" s="290">
        <f>IF('Relatório PCP - Tabela 7 '!H153=0,"",'Relatório PCP - Tabela 7 '!H153)</f>
      </c>
      <c r="K149" s="233">
        <f>IF('Relatório PCP - Tabela 7 '!G153=0,"",'Relatório PCP - Tabela 7 '!G153)</f>
      </c>
      <c r="L149" s="291">
        <f>'Relatório PCP - Tabela 7 '!I153</f>
      </c>
      <c r="M149" s="639">
        <f t="shared" si="3"/>
        <v>0</v>
      </c>
      <c r="N149" s="20"/>
      <c r="O149" s="20"/>
      <c r="P149" s="20"/>
      <c r="Q149" s="21"/>
    </row>
    <row r="150" spans="1:17" ht="12.75">
      <c r="A150" s="640"/>
      <c r="B150" s="653"/>
      <c r="C150" s="653"/>
      <c r="D150" s="653"/>
      <c r="E150" s="639"/>
      <c r="F150" s="639"/>
      <c r="G150" s="639"/>
      <c r="H150" s="639"/>
      <c r="I150" s="639"/>
      <c r="J150" s="294">
        <f>IF('Relatório PCP - Tabela 7 '!H154=0,"",'Relatório PCP - Tabela 7 '!H154)</f>
      </c>
      <c r="K150" s="295">
        <f>IF('Relatório PCP - Tabela 7 '!G154=0,"",'Relatório PCP - Tabela 7 '!G154)</f>
      </c>
      <c r="L150" s="296">
        <f>'Relatório PCP - Tabela 7 '!I154</f>
      </c>
      <c r="M150" s="639">
        <f t="shared" si="3"/>
        <v>0</v>
      </c>
      <c r="N150" s="20"/>
      <c r="O150" s="20"/>
      <c r="P150" s="20"/>
      <c r="Q150" s="21"/>
    </row>
    <row r="151" spans="1:17" ht="12.75" customHeight="1">
      <c r="A151" s="640">
        <v>16</v>
      </c>
      <c r="B151" s="653" t="s">
        <v>65</v>
      </c>
      <c r="C151" s="653"/>
      <c r="D151" s="653"/>
      <c r="E151" s="639">
        <f>IF('Relatório PCP - Tabela 6'!I31=0,"",'Relatório PCP - Tabela 6'!I31)</f>
      </c>
      <c r="F151" s="639">
        <f>IF(('Relatório PCP - Tabela 6'!K31)-('Relatório PCP - Tabela 6'!I31)=0,"",('Relatório PCP - Tabela 6'!K31)-('Relatório PCP - Tabela 6'!I31))</f>
      </c>
      <c r="G151" s="639" t="e">
        <f>IF((E151+F151)=0,"",(E151+F151))</f>
        <v>#VALUE!</v>
      </c>
      <c r="H151" s="639">
        <f>IF('Relatório PCP - Tabela 7 '!F156=0,"",'Relatório PCP - Tabela 7 '!F156)</f>
      </c>
      <c r="I151" s="639" t="e">
        <f>IF((G151+H151)=0,"",(G151+H151))</f>
        <v>#VALUE!</v>
      </c>
      <c r="J151" s="286">
        <f>IF('Relatório PCP - Tabela 7 '!H156=0,"",'Relatório PCP - Tabela 7 '!H156)</f>
      </c>
      <c r="K151" s="287">
        <f>IF('Relatório PCP - Tabela 7 '!G156=0,"",'Relatório PCP - Tabela 7 '!G156)</f>
      </c>
      <c r="L151" s="288">
        <f>'Relatório PCP - Tabela 7 '!I156</f>
      </c>
      <c r="M151" s="639" t="e">
        <f t="shared" si="3"/>
        <v>#VALUE!</v>
      </c>
      <c r="N151" s="19"/>
      <c r="O151" s="20"/>
      <c r="P151" s="20"/>
      <c r="Q151" s="21"/>
    </row>
    <row r="152" spans="1:17" ht="12.75">
      <c r="A152" s="640"/>
      <c r="B152" s="653"/>
      <c r="C152" s="653"/>
      <c r="D152" s="653"/>
      <c r="E152" s="639"/>
      <c r="F152" s="639"/>
      <c r="G152" s="639"/>
      <c r="H152" s="639"/>
      <c r="I152" s="639"/>
      <c r="J152" s="290">
        <f>IF('Relatório PCP - Tabela 7 '!H157=0,"",'Relatório PCP - Tabela 7 '!H157)</f>
      </c>
      <c r="K152" s="233">
        <f>IF('Relatório PCP - Tabela 7 '!G157=0,"",'Relatório PCP - Tabela 7 '!G157)</f>
      </c>
      <c r="L152" s="291">
        <f>'Relatório PCP - Tabela 7 '!I157</f>
      </c>
      <c r="M152" s="639">
        <f t="shared" si="3"/>
        <v>0</v>
      </c>
      <c r="N152" s="19"/>
      <c r="O152" s="20"/>
      <c r="P152" s="20"/>
      <c r="Q152" s="21"/>
    </row>
    <row r="153" spans="1:17" ht="12.75">
      <c r="A153" s="640"/>
      <c r="B153" s="653"/>
      <c r="C153" s="653"/>
      <c r="D153" s="653"/>
      <c r="E153" s="639"/>
      <c r="F153" s="639"/>
      <c r="G153" s="639"/>
      <c r="H153" s="639"/>
      <c r="I153" s="639"/>
      <c r="J153" s="290">
        <f>IF('Relatório PCP - Tabela 7 '!H158=0,"",'Relatório PCP - Tabela 7 '!H158)</f>
      </c>
      <c r="K153" s="233">
        <f>IF('Relatório PCP - Tabela 7 '!G158=0,"",'Relatório PCP - Tabela 7 '!G158)</f>
      </c>
      <c r="L153" s="291">
        <f>'Relatório PCP - Tabela 7 '!I158</f>
      </c>
      <c r="M153" s="639">
        <f t="shared" si="3"/>
        <v>0</v>
      </c>
      <c r="N153" s="19"/>
      <c r="O153" s="20"/>
      <c r="P153" s="20"/>
      <c r="Q153" s="21"/>
    </row>
    <row r="154" spans="1:17" ht="12.75">
      <c r="A154" s="640"/>
      <c r="B154" s="653"/>
      <c r="C154" s="653"/>
      <c r="D154" s="653"/>
      <c r="E154" s="639"/>
      <c r="F154" s="639"/>
      <c r="G154" s="639"/>
      <c r="H154" s="639"/>
      <c r="I154" s="639"/>
      <c r="J154" s="290">
        <f>IF('Relatório PCP - Tabela 7 '!H159=0,"",'Relatório PCP - Tabela 7 '!H159)</f>
      </c>
      <c r="K154" s="233">
        <f>IF('Relatório PCP - Tabela 7 '!G159=0,"",'Relatório PCP - Tabela 7 '!G159)</f>
      </c>
      <c r="L154" s="291">
        <f>'Relatório PCP - Tabela 7 '!I159</f>
      </c>
      <c r="M154" s="639">
        <f t="shared" si="3"/>
        <v>0</v>
      </c>
      <c r="N154" s="19"/>
      <c r="O154" s="20"/>
      <c r="P154" s="20"/>
      <c r="Q154" s="19"/>
    </row>
    <row r="155" spans="1:17" ht="12.75">
      <c r="A155" s="640"/>
      <c r="B155" s="653"/>
      <c r="C155" s="653"/>
      <c r="D155" s="653"/>
      <c r="E155" s="639"/>
      <c r="F155" s="639"/>
      <c r="G155" s="639"/>
      <c r="H155" s="639"/>
      <c r="I155" s="639"/>
      <c r="J155" s="294">
        <f>IF('Relatório PCP - Tabela 7 '!H160=0,"",'Relatório PCP - Tabela 7 '!H160)</f>
      </c>
      <c r="K155" s="295">
        <f>IF('Relatório PCP - Tabela 7 '!G160=0,"",'Relatório PCP - Tabela 7 '!G160)</f>
      </c>
      <c r="L155" s="296">
        <f>'Relatório PCP - Tabela 7 '!I160</f>
      </c>
      <c r="M155" s="639">
        <f t="shared" si="3"/>
        <v>0</v>
      </c>
      <c r="N155" s="20"/>
      <c r="O155" s="20"/>
      <c r="P155" s="20"/>
      <c r="Q155" s="19"/>
    </row>
    <row r="156" spans="1:17" ht="12.75" customHeight="1">
      <c r="A156" s="637">
        <v>17</v>
      </c>
      <c r="B156" s="652" t="s">
        <v>66</v>
      </c>
      <c r="C156" s="652"/>
      <c r="D156" s="652"/>
      <c r="E156" s="635">
        <f>IF('Relatório PCP - Tabela 6'!I32=0,"",'Relatório PCP - Tabela 6'!I32)</f>
      </c>
      <c r="F156" s="639">
        <f>IF(('Relatório PCP - Tabela 6'!K32)-('Relatório PCP - Tabela 6'!I32)=0,"",('Relatório PCP - Tabela 6'!K32)-('Relatório PCP - Tabela 6'!I32))</f>
      </c>
      <c r="G156" s="639" t="e">
        <f>IF((E156+F156)=0,"",(E156+F156))</f>
        <v>#VALUE!</v>
      </c>
      <c r="H156" s="639">
        <f>IF('Relatório PCP - Tabela 7 '!F162=0,"",'Relatório PCP - Tabela 7 '!F162)</f>
      </c>
      <c r="I156" s="639" t="e">
        <f>IF((G156+H156)=0,"",(G156+H156))</f>
        <v>#VALUE!</v>
      </c>
      <c r="J156" s="286">
        <f>IF('Relatório PCP - Tabela 7 '!H162=0,"",'Relatório PCP - Tabela 7 '!H162)</f>
      </c>
      <c r="K156" s="287">
        <f>IF('Relatório PCP - Tabela 7 '!G162=0,"",'Relatório PCP - Tabela 7 '!G162)</f>
      </c>
      <c r="L156" s="288">
        <f>'Relatório PCP - Tabela 7 '!I162</f>
      </c>
      <c r="M156" s="639" t="e">
        <f t="shared" si="3"/>
        <v>#VALUE!</v>
      </c>
      <c r="N156" s="19"/>
      <c r="O156" s="20"/>
      <c r="P156" s="20"/>
      <c r="Q156" s="19"/>
    </row>
    <row r="157" spans="1:17" ht="12.75">
      <c r="A157" s="637"/>
      <c r="B157" s="652"/>
      <c r="C157" s="652"/>
      <c r="D157" s="652"/>
      <c r="E157" s="635"/>
      <c r="F157" s="639"/>
      <c r="G157" s="639"/>
      <c r="H157" s="639"/>
      <c r="I157" s="639"/>
      <c r="J157" s="290">
        <f>IF('Relatório PCP - Tabela 7 '!H163=0,"",'Relatório PCP - Tabela 7 '!H163)</f>
      </c>
      <c r="K157" s="233">
        <f>IF('Relatório PCP - Tabela 7 '!G163=0,"",'Relatório PCP - Tabela 7 '!G163)</f>
      </c>
      <c r="L157" s="291">
        <f>'Relatório PCP - Tabela 7 '!I163</f>
      </c>
      <c r="M157" s="639">
        <f t="shared" si="3"/>
        <v>0</v>
      </c>
      <c r="N157" s="19"/>
      <c r="O157" s="20"/>
      <c r="P157" s="20"/>
      <c r="Q157" s="19"/>
    </row>
    <row r="158" spans="1:17" ht="12.75">
      <c r="A158" s="637"/>
      <c r="B158" s="652"/>
      <c r="C158" s="652"/>
      <c r="D158" s="652"/>
      <c r="E158" s="635"/>
      <c r="F158" s="639"/>
      <c r="G158" s="639"/>
      <c r="H158" s="639"/>
      <c r="I158" s="639"/>
      <c r="J158" s="290">
        <f>IF('Relatório PCP - Tabela 7 '!H164=0,"",'Relatório PCP - Tabela 7 '!H164)</f>
      </c>
      <c r="K158" s="233">
        <f>IF('Relatório PCP - Tabela 7 '!G164=0,"",'Relatório PCP - Tabela 7 '!G164)</f>
      </c>
      <c r="L158" s="291">
        <f>'Relatório PCP - Tabela 7 '!I164</f>
      </c>
      <c r="M158" s="639">
        <f t="shared" si="3"/>
        <v>0</v>
      </c>
      <c r="N158" s="19"/>
      <c r="O158" s="20"/>
      <c r="P158" s="20"/>
      <c r="Q158" s="19"/>
    </row>
    <row r="159" spans="1:17" ht="12.75">
      <c r="A159" s="637"/>
      <c r="B159" s="652"/>
      <c r="C159" s="652"/>
      <c r="D159" s="652"/>
      <c r="E159" s="635"/>
      <c r="F159" s="639"/>
      <c r="G159" s="639"/>
      <c r="H159" s="639"/>
      <c r="I159" s="639"/>
      <c r="J159" s="290">
        <f>IF('Relatório PCP - Tabela 7 '!H165=0,"",'Relatório PCP - Tabela 7 '!H165)</f>
      </c>
      <c r="K159" s="233">
        <f>IF('Relatório PCP - Tabela 7 '!G165=0,"",'Relatório PCP - Tabela 7 '!G165)</f>
      </c>
      <c r="L159" s="291">
        <f>'Relatório PCP - Tabela 7 '!I165</f>
      </c>
      <c r="M159" s="639">
        <f t="shared" si="3"/>
        <v>0</v>
      </c>
      <c r="N159" s="19"/>
      <c r="O159" s="20"/>
      <c r="P159" s="20"/>
      <c r="Q159" s="21"/>
    </row>
    <row r="160" spans="1:17" ht="12.75">
      <c r="A160" s="637"/>
      <c r="B160" s="652"/>
      <c r="C160" s="652"/>
      <c r="D160" s="652"/>
      <c r="E160" s="635"/>
      <c r="F160" s="639"/>
      <c r="G160" s="639"/>
      <c r="H160" s="639"/>
      <c r="I160" s="639"/>
      <c r="J160" s="294">
        <f>IF('Relatório PCP - Tabela 7 '!H166=0,"",'Relatório PCP - Tabela 7 '!H166)</f>
      </c>
      <c r="K160" s="295">
        <f>IF('Relatório PCP - Tabela 7 '!G166=0,"",'Relatório PCP - Tabela 7 '!G166)</f>
      </c>
      <c r="L160" s="296">
        <f>'Relatório PCP - Tabela 7 '!I166</f>
      </c>
      <c r="M160" s="639">
        <f t="shared" si="3"/>
        <v>0</v>
      </c>
      <c r="N160" s="21"/>
      <c r="O160" s="19"/>
      <c r="P160" s="19"/>
      <c r="Q160" s="20"/>
    </row>
    <row r="161" spans="1:17" ht="12.75" customHeight="1">
      <c r="A161" s="640">
        <v>18</v>
      </c>
      <c r="B161" s="652" t="s">
        <v>190</v>
      </c>
      <c r="C161" s="652"/>
      <c r="D161" s="652"/>
      <c r="E161" s="639">
        <f>IF('Relatório PCP - Tabela 6'!I33=0,"",'Relatório PCP - Tabela 6'!I33)</f>
      </c>
      <c r="F161" s="639">
        <f>IF(('Relatório PCP - Tabela 6'!K33)-('Relatório PCP - Tabela 6'!I33)=0,"",('Relatório PCP - Tabela 6'!K33)-('Relatório PCP - Tabela 6'!I33))</f>
      </c>
      <c r="G161" s="639" t="e">
        <f>IF((E161+F161)=0,"",(E161+F161))</f>
        <v>#VALUE!</v>
      </c>
      <c r="H161" s="639">
        <f>IF('Relatório PCP - Tabela 7 '!F168=0,"",'Relatório PCP - Tabela 7 '!F168)</f>
      </c>
      <c r="I161" s="639" t="e">
        <f>IF((G161+H161)=0,"",(G161+H161))</f>
        <v>#VALUE!</v>
      </c>
      <c r="J161" s="286">
        <f>IF('Relatório PCP - Tabela 7 '!H168=0,"",'Relatório PCP - Tabela 7 '!H168)</f>
      </c>
      <c r="K161" s="287">
        <f>IF('Relatório PCP - Tabela 7 '!G168=0,"",'Relatório PCP - Tabela 7 '!G168)</f>
      </c>
      <c r="L161" s="288">
        <f>'Relatório PCP - Tabela 7 '!I168</f>
      </c>
      <c r="M161" s="639" t="e">
        <f t="shared" si="3"/>
        <v>#VALUE!</v>
      </c>
      <c r="N161" s="20"/>
      <c r="O161" s="20"/>
      <c r="P161" s="20"/>
      <c r="Q161" s="20"/>
    </row>
    <row r="162" spans="1:17" ht="12.75">
      <c r="A162" s="640"/>
      <c r="B162" s="652"/>
      <c r="C162" s="652"/>
      <c r="D162" s="652"/>
      <c r="E162" s="639"/>
      <c r="F162" s="639"/>
      <c r="G162" s="639"/>
      <c r="H162" s="639"/>
      <c r="I162" s="639"/>
      <c r="J162" s="290">
        <f>IF('Relatório PCP - Tabela 7 '!H169=0,"",'Relatório PCP - Tabela 7 '!H169)</f>
      </c>
      <c r="K162" s="233">
        <f>IF('Relatório PCP - Tabela 7 '!G169=0,"",'Relatório PCP - Tabela 7 '!G169)</f>
      </c>
      <c r="L162" s="291">
        <f>'Relatório PCP - Tabela 7 '!I169</f>
      </c>
      <c r="M162" s="639"/>
      <c r="N162" s="20"/>
      <c r="O162" s="20"/>
      <c r="P162" s="20"/>
      <c r="Q162" s="20"/>
    </row>
    <row r="163" spans="1:17" ht="12.75">
      <c r="A163" s="640"/>
      <c r="B163" s="652"/>
      <c r="C163" s="652"/>
      <c r="D163" s="652"/>
      <c r="E163" s="639"/>
      <c r="F163" s="639"/>
      <c r="G163" s="639"/>
      <c r="H163" s="639"/>
      <c r="I163" s="639"/>
      <c r="J163" s="290">
        <f>IF('Relatório PCP - Tabela 7 '!H170=0,"",'Relatório PCP - Tabela 7 '!H170)</f>
      </c>
      <c r="K163" s="233">
        <f>IF('Relatório PCP - Tabela 7 '!G170=0,"",'Relatório PCP - Tabela 7 '!G170)</f>
      </c>
      <c r="L163" s="291">
        <f>'Relatório PCP - Tabela 7 '!I170</f>
      </c>
      <c r="M163" s="639"/>
      <c r="N163" s="20"/>
      <c r="O163" s="20"/>
      <c r="P163" s="20"/>
      <c r="Q163" s="20"/>
    </row>
    <row r="164" spans="1:17" ht="12.75">
      <c r="A164" s="640"/>
      <c r="B164" s="652"/>
      <c r="C164" s="652"/>
      <c r="D164" s="652"/>
      <c r="E164" s="639"/>
      <c r="F164" s="639"/>
      <c r="G164" s="639"/>
      <c r="H164" s="639"/>
      <c r="I164" s="639"/>
      <c r="J164" s="290">
        <f>IF('Relatório PCP - Tabela 7 '!H171=0,"",'Relatório PCP - Tabela 7 '!H171)</f>
      </c>
      <c r="K164" s="233">
        <f>IF('Relatório PCP - Tabela 7 '!G171=0,"",'Relatório PCP - Tabela 7 '!G171)</f>
      </c>
      <c r="L164" s="291">
        <f>'Relatório PCP - Tabela 7 '!I171</f>
      </c>
      <c r="M164" s="639"/>
      <c r="N164" s="21"/>
      <c r="O164" s="21"/>
      <c r="P164" s="21"/>
      <c r="Q164" s="21"/>
    </row>
    <row r="165" spans="1:17" ht="12.75">
      <c r="A165" s="640"/>
      <c r="B165" s="652"/>
      <c r="C165" s="652"/>
      <c r="D165" s="652"/>
      <c r="E165" s="639"/>
      <c r="F165" s="639"/>
      <c r="G165" s="639"/>
      <c r="H165" s="639"/>
      <c r="I165" s="639"/>
      <c r="J165" s="294">
        <f>IF('Relatório PCP - Tabela 7 '!H172=0,"",'Relatório PCP - Tabela 7 '!H172)</f>
      </c>
      <c r="K165" s="295">
        <f>IF('Relatório PCP - Tabela 7 '!G172=0,"",'Relatório PCP - Tabela 7 '!G172)</f>
      </c>
      <c r="L165" s="296">
        <f>'Relatório PCP - Tabela 7 '!I172</f>
      </c>
      <c r="M165" s="639"/>
      <c r="N165" s="21"/>
      <c r="O165" s="21"/>
      <c r="P165" s="21"/>
      <c r="Q165" s="21"/>
    </row>
    <row r="166" spans="1:17" ht="12.75" customHeight="1">
      <c r="A166" s="637">
        <v>19</v>
      </c>
      <c r="B166" s="652" t="s">
        <v>68</v>
      </c>
      <c r="C166" s="652"/>
      <c r="D166" s="652"/>
      <c r="E166" s="635">
        <f>IF('Relatório PCP - Tabela 6'!I34=0,"",'Relatório PCP - Tabela 6'!I34)</f>
      </c>
      <c r="F166" s="635">
        <f>IF(('Relatório PCP - Tabela 6'!K34)-('Relatório PCP - Tabela 6'!I34)=0,"",('Relatório PCP - Tabela 6'!K34)-('Relatório PCP - Tabela 6'!I34))</f>
      </c>
      <c r="G166" s="635" t="e">
        <f>IF((E166+F166)=0,"",(E166+F166))</f>
        <v>#VALUE!</v>
      </c>
      <c r="H166" s="635">
        <f>IF('Relatório PCP - Tabela 7 '!F174=0,"",'Relatório PCP - Tabela 7 '!F174)</f>
      </c>
      <c r="I166" s="635" t="e">
        <f>IF((G166+H166)=0,"",(G166+H166))</f>
        <v>#VALUE!</v>
      </c>
      <c r="J166" s="286">
        <f>IF('Relatório PCP - Tabela 7 '!H174=0,"",'Relatório PCP - Tabela 7 '!H174)</f>
      </c>
      <c r="K166" s="287">
        <f>IF('Relatório PCP - Tabela 7 '!G174=0,"",'Relatório PCP - Tabela 7 '!G174)</f>
      </c>
      <c r="L166" s="288">
        <f>'Relatório PCP - Tabela 7 '!I174</f>
      </c>
      <c r="M166" s="639" t="e">
        <f>I166-SUM(K166:K170)</f>
        <v>#VALUE!</v>
      </c>
      <c r="N166" s="21"/>
      <c r="O166" s="21"/>
      <c r="P166" s="21"/>
      <c r="Q166" s="21"/>
    </row>
    <row r="167" spans="1:17" ht="12.75">
      <c r="A167" s="637"/>
      <c r="B167" s="652"/>
      <c r="C167" s="652"/>
      <c r="D167" s="652"/>
      <c r="E167" s="635"/>
      <c r="F167" s="635"/>
      <c r="G167" s="635"/>
      <c r="H167" s="635"/>
      <c r="I167" s="635"/>
      <c r="J167" s="290">
        <f>IF('Relatório PCP - Tabela 7 '!H175=0,"",'Relatório PCP - Tabela 7 '!H175)</f>
      </c>
      <c r="K167" s="233">
        <f>IF('Relatório PCP - Tabela 7 '!G175=0,"",'Relatório PCP - Tabela 7 '!G175)</f>
      </c>
      <c r="L167" s="291">
        <f>'Relatório PCP - Tabela 7 '!I175</f>
      </c>
      <c r="M167" s="639"/>
      <c r="N167" s="21"/>
      <c r="O167" s="21"/>
      <c r="P167" s="21"/>
      <c r="Q167" s="21"/>
    </row>
    <row r="168" spans="1:17" ht="12.75">
      <c r="A168" s="637"/>
      <c r="B168" s="652"/>
      <c r="C168" s="652"/>
      <c r="D168" s="652"/>
      <c r="E168" s="635"/>
      <c r="F168" s="635"/>
      <c r="G168" s="635"/>
      <c r="H168" s="635"/>
      <c r="I168" s="635"/>
      <c r="J168" s="290">
        <f>IF('Relatório PCP - Tabela 7 '!H176=0,"",'Relatório PCP - Tabela 7 '!H176)</f>
      </c>
      <c r="K168" s="233">
        <f>IF('Relatório PCP - Tabela 7 '!G176=0,"",'Relatório PCP - Tabela 7 '!G176)</f>
      </c>
      <c r="L168" s="291">
        <f>'Relatório PCP - Tabela 7 '!I176</f>
      </c>
      <c r="M168" s="639"/>
      <c r="N168" s="21"/>
      <c r="O168" s="21"/>
      <c r="P168" s="21"/>
      <c r="Q168" s="21"/>
    </row>
    <row r="169" spans="1:17" ht="12.75">
      <c r="A169" s="637"/>
      <c r="B169" s="652"/>
      <c r="C169" s="652"/>
      <c r="D169" s="652"/>
      <c r="E169" s="635"/>
      <c r="F169" s="635"/>
      <c r="G169" s="635"/>
      <c r="H169" s="635"/>
      <c r="I169" s="635"/>
      <c r="J169" s="290">
        <f>IF('Relatório PCP - Tabela 7 '!H177=0,"",'Relatório PCP - Tabela 7 '!H177)</f>
      </c>
      <c r="K169" s="233">
        <f>IF('Relatório PCP - Tabela 7 '!G177=0,"",'Relatório PCP - Tabela 7 '!G177)</f>
      </c>
      <c r="L169" s="291">
        <f>'Relatório PCP - Tabela 7 '!I177</f>
      </c>
      <c r="M169" s="639"/>
      <c r="N169" s="21"/>
      <c r="O169" s="21"/>
      <c r="P169" s="21"/>
      <c r="Q169" s="21"/>
    </row>
    <row r="170" spans="1:17" ht="12.75">
      <c r="A170" s="637"/>
      <c r="B170" s="652"/>
      <c r="C170" s="652"/>
      <c r="D170" s="652"/>
      <c r="E170" s="635"/>
      <c r="F170" s="635"/>
      <c r="G170" s="635"/>
      <c r="H170" s="635"/>
      <c r="I170" s="635"/>
      <c r="J170" s="294">
        <f>IF('Relatório PCP - Tabela 7 '!H178=0,"",'Relatório PCP - Tabela 7 '!H178)</f>
      </c>
      <c r="K170" s="295">
        <f>IF('Relatório PCP - Tabela 7 '!G178=0,"",'Relatório PCP - Tabela 7 '!G178)</f>
      </c>
      <c r="L170" s="296">
        <f>'Relatório PCP - Tabela 7 '!I178</f>
      </c>
      <c r="M170" s="639"/>
      <c r="N170" s="21"/>
      <c r="O170" s="21"/>
      <c r="P170" s="21"/>
      <c r="Q170" s="21"/>
    </row>
    <row r="171" spans="1:17" ht="12.75" customHeight="1">
      <c r="A171" s="637">
        <v>20</v>
      </c>
      <c r="B171" s="652" t="s">
        <v>69</v>
      </c>
      <c r="C171" s="652"/>
      <c r="D171" s="652"/>
      <c r="E171" s="635">
        <f>IF('Relatório PCP - Tabela 6'!I35=0,"",'Relatório PCP - Tabela 6'!I35)</f>
      </c>
      <c r="F171" s="635">
        <f>IF(('Relatório PCP - Tabela 6'!K35)-('Relatório PCP - Tabela 6'!I35)=0,"",('Relatório PCP - Tabela 6'!K35)-('Relatório PCP - Tabela 6'!I35))</f>
      </c>
      <c r="G171" s="635" t="e">
        <f>IF((E171+F171)=0,"",(E171+F171))</f>
        <v>#VALUE!</v>
      </c>
      <c r="H171" s="635">
        <f>IF('Relatório PCP - Tabela 7 '!F195=0,"",'Relatório PCP - Tabela 7 '!F195)</f>
      </c>
      <c r="I171" s="635" t="e">
        <f>IF((G171+H171)=0,"",(G171+H171))</f>
        <v>#VALUE!</v>
      </c>
      <c r="J171" s="286">
        <f>IF('Relatório PCP - Tabela 7 '!H195=0,"",'Relatório PCP - Tabela 7 '!H195)</f>
      </c>
      <c r="K171" s="287">
        <f>IF('Relatório PCP - Tabela 7 '!G195=0,"",'Relatório PCP - Tabela 7 '!G195)</f>
      </c>
      <c r="L171" s="288">
        <f>'Relatório PCP - Tabela 7 '!I195</f>
      </c>
      <c r="M171" s="635" t="e">
        <f>I171-SUM(K171:K175)</f>
        <v>#VALUE!</v>
      </c>
      <c r="N171" s="21"/>
      <c r="O171" s="21"/>
      <c r="P171" s="21"/>
      <c r="Q171" s="21"/>
    </row>
    <row r="172" spans="1:17" ht="12.75">
      <c r="A172" s="637"/>
      <c r="B172" s="652"/>
      <c r="C172" s="652"/>
      <c r="D172" s="652"/>
      <c r="E172" s="635"/>
      <c r="F172" s="635"/>
      <c r="G172" s="635"/>
      <c r="H172" s="635"/>
      <c r="I172" s="635"/>
      <c r="J172" s="290">
        <f>IF('Relatório PCP - Tabela 7 '!H196=0,"",'Relatório PCP - Tabela 7 '!H196)</f>
      </c>
      <c r="K172" s="233">
        <f>IF('Relatório PCP - Tabela 7 '!G196=0,"",'Relatório PCP - Tabela 7 '!G196)</f>
      </c>
      <c r="L172" s="291">
        <f>'Relatório PCP - Tabela 7 '!I196</f>
      </c>
      <c r="M172" s="635"/>
      <c r="N172" s="21"/>
      <c r="O172" s="21"/>
      <c r="P172" s="21"/>
      <c r="Q172" s="21"/>
    </row>
    <row r="173" spans="1:17" ht="12.75">
      <c r="A173" s="637"/>
      <c r="B173" s="652"/>
      <c r="C173" s="652"/>
      <c r="D173" s="652"/>
      <c r="E173" s="635"/>
      <c r="F173" s="635"/>
      <c r="G173" s="635"/>
      <c r="H173" s="635"/>
      <c r="I173" s="635"/>
      <c r="J173" s="290">
        <f>IF('Relatório PCP - Tabela 7 '!H197=0,"",'Relatório PCP - Tabela 7 '!H197)</f>
      </c>
      <c r="K173" s="233">
        <f>IF('Relatório PCP - Tabela 7 '!G197=0,"",'Relatório PCP - Tabela 7 '!G197)</f>
      </c>
      <c r="L173" s="291">
        <f>'Relatório PCP - Tabela 7 '!I197</f>
      </c>
      <c r="M173" s="635"/>
      <c r="N173" s="21"/>
      <c r="O173" s="21"/>
      <c r="P173" s="21"/>
      <c r="Q173" s="21"/>
    </row>
    <row r="174" spans="1:17" ht="12.75">
      <c r="A174" s="637"/>
      <c r="B174" s="652"/>
      <c r="C174" s="652"/>
      <c r="D174" s="652"/>
      <c r="E174" s="635"/>
      <c r="F174" s="635"/>
      <c r="G174" s="635"/>
      <c r="H174" s="635"/>
      <c r="I174" s="635"/>
      <c r="J174" s="290">
        <f>IF('Relatório PCP - Tabela 7 '!H198=0,"",'Relatório PCP - Tabela 7 '!H198)</f>
      </c>
      <c r="K174" s="233">
        <f>IF('Relatório PCP - Tabela 7 '!G198=0,"",'Relatório PCP - Tabela 7 '!G198)</f>
      </c>
      <c r="L174" s="291">
        <f>'Relatório PCP - Tabela 7 '!I198</f>
      </c>
      <c r="M174" s="635"/>
      <c r="N174" s="21"/>
      <c r="O174" s="21"/>
      <c r="P174" s="21"/>
      <c r="Q174" s="21"/>
    </row>
    <row r="175" spans="1:17" ht="12.75">
      <c r="A175" s="637"/>
      <c r="B175" s="652"/>
      <c r="C175" s="652"/>
      <c r="D175" s="652"/>
      <c r="E175" s="635"/>
      <c r="F175" s="635"/>
      <c r="G175" s="635"/>
      <c r="H175" s="635"/>
      <c r="I175" s="635"/>
      <c r="J175" s="294">
        <f>IF('Relatório PCP - Tabela 7 '!H199=0,"",'Relatório PCP - Tabela 7 '!H199)</f>
      </c>
      <c r="K175" s="295">
        <f>IF('Relatório PCP - Tabela 7 '!G199=0,"",'Relatório PCP - Tabela 7 '!G199)</f>
      </c>
      <c r="L175" s="296">
        <f>'Relatório PCP - Tabela 7 '!I199</f>
      </c>
      <c r="M175" s="635"/>
      <c r="N175" s="21"/>
      <c r="O175" s="21"/>
      <c r="P175" s="21"/>
      <c r="Q175" s="21"/>
    </row>
    <row r="176" spans="1:17" ht="13.5">
      <c r="A176" s="310"/>
      <c r="B176" s="318"/>
      <c r="C176" s="318"/>
      <c r="D176" s="318"/>
      <c r="E176" s="319"/>
      <c r="F176" s="319"/>
      <c r="G176" s="320"/>
      <c r="H176" s="321"/>
      <c r="I176" s="322"/>
      <c r="K176" s="323"/>
      <c r="L176" s="316"/>
      <c r="M176" s="21"/>
      <c r="N176" s="21"/>
      <c r="O176" s="21"/>
      <c r="P176" s="21"/>
      <c r="Q176" s="21"/>
    </row>
    <row r="177" spans="1:17" ht="17.25" customHeight="1">
      <c r="A177" s="466" t="s">
        <v>347</v>
      </c>
      <c r="B177" s="466"/>
      <c r="C177" s="466"/>
      <c r="D177" s="466"/>
      <c r="E177" s="248" t="str">
        <f>E1</f>
        <v>PGS Investigação Petrolífera LTDA</v>
      </c>
      <c r="F177" s="261"/>
      <c r="G177" s="261"/>
      <c r="H177" s="261"/>
      <c r="I177"/>
      <c r="J177" s="626" t="s">
        <v>24</v>
      </c>
      <c r="K177" s="626"/>
      <c r="L177" s="626"/>
      <c r="M177" s="626"/>
      <c r="Q177" s="21"/>
    </row>
    <row r="178" spans="1:17" ht="23.25">
      <c r="A178" s="20"/>
      <c r="B178" s="20"/>
      <c r="C178" s="20"/>
      <c r="D178" s="20"/>
      <c r="E178" s="20"/>
      <c r="F178" s="20"/>
      <c r="G178" s="20"/>
      <c r="H178" s="20"/>
      <c r="I178"/>
      <c r="J178" s="169"/>
      <c r="K178" s="262"/>
      <c r="L178" s="262"/>
      <c r="M178" s="262"/>
      <c r="Q178" s="21"/>
    </row>
    <row r="179" spans="1:17" ht="13.5">
      <c r="A179" s="650" t="s">
        <v>28</v>
      </c>
      <c r="B179" s="615">
        <f>B3</f>
        <v>9</v>
      </c>
      <c r="C179" s="19"/>
      <c r="D179" s="252"/>
      <c r="E179" s="252"/>
      <c r="F179" s="252"/>
      <c r="G179" s="252"/>
      <c r="H179" s="252"/>
      <c r="I179"/>
      <c r="J179" s="633" t="s">
        <v>134</v>
      </c>
      <c r="K179" s="633"/>
      <c r="L179" s="633"/>
      <c r="M179" s="633"/>
      <c r="Q179" s="21"/>
    </row>
    <row r="180" spans="1:17" ht="12.75">
      <c r="A180" s="650"/>
      <c r="B180" s="615"/>
      <c r="C180" s="20"/>
      <c r="D180" s="252"/>
      <c r="E180" s="252"/>
      <c r="F180" s="252"/>
      <c r="G180" s="252"/>
      <c r="H180" s="252"/>
      <c r="I180"/>
      <c r="J180" s="252"/>
      <c r="K180" s="20"/>
      <c r="L180" s="20"/>
      <c r="M180" s="20"/>
      <c r="Q180" s="21"/>
    </row>
    <row r="181" spans="1:17" ht="12.75">
      <c r="A181" s="446" t="s">
        <v>3</v>
      </c>
      <c r="B181" s="446"/>
      <c r="C181" s="252"/>
      <c r="D181" s="252"/>
      <c r="E181" s="252"/>
      <c r="F181" s="252"/>
      <c r="G181" s="252"/>
      <c r="H181" s="252"/>
      <c r="I181"/>
      <c r="J181" s="651" t="s">
        <v>135</v>
      </c>
      <c r="K181" s="651"/>
      <c r="L181" s="651"/>
      <c r="M181" s="651"/>
      <c r="Q181" s="21"/>
    </row>
    <row r="182" spans="1:17" ht="12.75">
      <c r="A182" s="631" t="str">
        <f>A6</f>
        <v>XXXX</v>
      </c>
      <c r="B182" s="631"/>
      <c r="C182" s="81"/>
      <c r="D182" s="265"/>
      <c r="E182" s="265"/>
      <c r="F182" s="265"/>
      <c r="G182" s="265"/>
      <c r="H182" s="265"/>
      <c r="I182"/>
      <c r="J182" s="644" t="s">
        <v>26</v>
      </c>
      <c r="K182" s="644"/>
      <c r="L182" s="644"/>
      <c r="M182" s="644"/>
      <c r="Q182" s="21"/>
    </row>
    <row r="183" spans="1:17" ht="6" customHeight="1">
      <c r="A183" s="252"/>
      <c r="B183" s="252"/>
      <c r="C183" s="21"/>
      <c r="D183" s="251"/>
      <c r="E183" s="251"/>
      <c r="F183" s="251"/>
      <c r="G183" s="251"/>
      <c r="H183" s="251"/>
      <c r="I183"/>
      <c r="J183" s="252"/>
      <c r="K183" s="252"/>
      <c r="L183" s="252"/>
      <c r="M183" s="252"/>
      <c r="Q183" s="21"/>
    </row>
    <row r="184" spans="5:17" ht="12.75">
      <c r="E184" s="252"/>
      <c r="F184" s="252"/>
      <c r="G184" s="252"/>
      <c r="H184" s="252"/>
      <c r="I184"/>
      <c r="J184" s="252"/>
      <c r="K184" s="252"/>
      <c r="L184" s="252"/>
      <c r="M184" s="8" t="s">
        <v>348</v>
      </c>
      <c r="Q184" s="20"/>
    </row>
    <row r="185" spans="1:17" ht="6" customHeight="1">
      <c r="A185" s="266"/>
      <c r="B185" s="267"/>
      <c r="C185" s="267"/>
      <c r="D185" s="267"/>
      <c r="E185" s="267"/>
      <c r="F185" s="267"/>
      <c r="G185" s="267"/>
      <c r="H185" s="267"/>
      <c r="I185" s="267"/>
      <c r="J185" s="267"/>
      <c r="K185" s="267"/>
      <c r="L185" s="251"/>
      <c r="M185" s="21"/>
      <c r="N185" s="21"/>
      <c r="O185" s="21"/>
      <c r="P185" s="21"/>
      <c r="Q185" s="21"/>
    </row>
    <row r="186" spans="1:17" ht="13.5">
      <c r="A186" s="633" t="s">
        <v>308</v>
      </c>
      <c r="B186" s="633"/>
      <c r="C186" s="633"/>
      <c r="D186" s="633"/>
      <c r="E186" s="633"/>
      <c r="F186" s="633"/>
      <c r="G186" s="633"/>
      <c r="H186" s="633"/>
      <c r="I186" s="633"/>
      <c r="J186" s="633"/>
      <c r="K186" s="633"/>
      <c r="L186" s="633"/>
      <c r="M186" s="633"/>
      <c r="N186" s="21"/>
      <c r="O186" s="252"/>
      <c r="P186" s="252"/>
      <c r="Q186" s="21"/>
    </row>
    <row r="187" spans="1:17" ht="16.5">
      <c r="A187" s="270"/>
      <c r="B187" s="270"/>
      <c r="C187" s="270"/>
      <c r="D187" s="270"/>
      <c r="E187" s="270"/>
      <c r="F187" s="270"/>
      <c r="G187" s="270"/>
      <c r="H187" s="270"/>
      <c r="I187" s="270"/>
      <c r="J187" s="270"/>
      <c r="K187" s="270"/>
      <c r="L187" s="271"/>
      <c r="M187" s="21"/>
      <c r="N187" s="21"/>
      <c r="O187" s="252"/>
      <c r="P187" s="252"/>
      <c r="Q187" s="21"/>
    </row>
    <row r="188" spans="1:17" ht="13.5">
      <c r="A188" s="467" t="s">
        <v>349</v>
      </c>
      <c r="B188" s="467"/>
      <c r="C188" s="467"/>
      <c r="D188" s="467"/>
      <c r="E188" s="467"/>
      <c r="F188" s="467"/>
      <c r="G188" s="467"/>
      <c r="H188" s="467"/>
      <c r="I188" s="467"/>
      <c r="J188" s="467"/>
      <c r="K188" s="467"/>
      <c r="L188" s="467"/>
      <c r="M188" s="467"/>
      <c r="N188" s="21"/>
      <c r="O188" s="252"/>
      <c r="P188" s="252"/>
      <c r="Q188" s="21"/>
    </row>
    <row r="189" spans="1:17" ht="12.75" customHeight="1">
      <c r="A189" s="645" t="s">
        <v>34</v>
      </c>
      <c r="B189" s="646" t="s">
        <v>350</v>
      </c>
      <c r="C189" s="646"/>
      <c r="D189" s="646"/>
      <c r="E189" s="647" t="s">
        <v>311</v>
      </c>
      <c r="F189" s="647"/>
      <c r="G189" s="647"/>
      <c r="H189" s="647"/>
      <c r="I189" s="647"/>
      <c r="J189" s="648" t="s">
        <v>312</v>
      </c>
      <c r="K189" s="648"/>
      <c r="L189" s="648"/>
      <c r="M189" s="306"/>
      <c r="N189" s="252"/>
      <c r="O189" s="252"/>
      <c r="P189" s="252"/>
      <c r="Q189" s="21"/>
    </row>
    <row r="190" spans="1:17" ht="13.5">
      <c r="A190" s="645"/>
      <c r="B190" s="646"/>
      <c r="C190" s="646"/>
      <c r="D190" s="646"/>
      <c r="E190" s="647" t="s">
        <v>341</v>
      </c>
      <c r="F190" s="647"/>
      <c r="G190" s="647"/>
      <c r="H190" s="649" t="s">
        <v>314</v>
      </c>
      <c r="I190" s="649"/>
      <c r="J190" s="648"/>
      <c r="K190" s="648"/>
      <c r="L190" s="648"/>
      <c r="M190" s="307"/>
      <c r="N190" s="252"/>
      <c r="O190" s="252"/>
      <c r="P190" s="252"/>
      <c r="Q190" s="21"/>
    </row>
    <row r="191" spans="1:17" ht="13.5">
      <c r="A191" s="645"/>
      <c r="B191" s="646"/>
      <c r="C191" s="646"/>
      <c r="D191" s="646"/>
      <c r="E191" s="182" t="s">
        <v>315</v>
      </c>
      <c r="F191" s="277"/>
      <c r="G191" s="183" t="s">
        <v>316</v>
      </c>
      <c r="H191" s="182" t="s">
        <v>317</v>
      </c>
      <c r="I191" s="183" t="s">
        <v>316</v>
      </c>
      <c r="J191" s="183"/>
      <c r="K191" s="183" t="s">
        <v>318</v>
      </c>
      <c r="L191" s="308" t="s">
        <v>319</v>
      </c>
      <c r="M191" s="279" t="s">
        <v>320</v>
      </c>
      <c r="N191" s="21"/>
      <c r="O191" s="21"/>
      <c r="P191" s="252"/>
      <c r="Q191" s="21"/>
    </row>
    <row r="192" spans="1:17" ht="13.5">
      <c r="A192" s="645"/>
      <c r="B192" s="646"/>
      <c r="C192" s="646"/>
      <c r="D192" s="646"/>
      <c r="E192" s="182" t="s">
        <v>321</v>
      </c>
      <c r="F192" s="279" t="s">
        <v>322</v>
      </c>
      <c r="G192" s="183" t="s">
        <v>323</v>
      </c>
      <c r="H192" s="182" t="s">
        <v>324</v>
      </c>
      <c r="I192" s="183" t="s">
        <v>325</v>
      </c>
      <c r="J192" s="183" t="s">
        <v>326</v>
      </c>
      <c r="K192" s="183" t="s">
        <v>327</v>
      </c>
      <c r="L192" s="308" t="s">
        <v>328</v>
      </c>
      <c r="M192" s="279" t="s">
        <v>329</v>
      </c>
      <c r="N192" s="21"/>
      <c r="O192" s="21"/>
      <c r="P192" s="252"/>
      <c r="Q192" s="21"/>
    </row>
    <row r="193" spans="1:17" ht="13.5">
      <c r="A193" s="645"/>
      <c r="B193" s="646"/>
      <c r="C193" s="646"/>
      <c r="D193" s="646"/>
      <c r="E193" s="281" t="s">
        <v>330</v>
      </c>
      <c r="F193" s="279" t="s">
        <v>331</v>
      </c>
      <c r="G193" s="183"/>
      <c r="H193" s="182" t="s">
        <v>332</v>
      </c>
      <c r="I193" s="183"/>
      <c r="J193" s="183"/>
      <c r="K193" s="607" t="s">
        <v>236</v>
      </c>
      <c r="L193" s="642" t="s">
        <v>333</v>
      </c>
      <c r="M193" s="279" t="s">
        <v>41</v>
      </c>
      <c r="N193" s="21"/>
      <c r="O193" s="21"/>
      <c r="P193" s="252"/>
      <c r="Q193" s="21"/>
    </row>
    <row r="194" spans="1:17" ht="13.5">
      <c r="A194" s="645"/>
      <c r="B194" s="646"/>
      <c r="C194" s="646"/>
      <c r="D194" s="646"/>
      <c r="F194" s="283"/>
      <c r="G194" s="223" t="s">
        <v>334</v>
      </c>
      <c r="H194" s="182" t="s">
        <v>335</v>
      </c>
      <c r="I194" s="223" t="s">
        <v>336</v>
      </c>
      <c r="J194" s="309"/>
      <c r="K194" s="607"/>
      <c r="L194" s="642"/>
      <c r="M194" s="283" t="s">
        <v>337</v>
      </c>
      <c r="N194" s="21"/>
      <c r="O194" s="21"/>
      <c r="P194" s="252"/>
      <c r="Q194" s="21"/>
    </row>
    <row r="195" spans="1:17" ht="13.5">
      <c r="A195" s="324"/>
      <c r="B195" s="643" t="s">
        <v>133</v>
      </c>
      <c r="C195" s="643"/>
      <c r="D195" s="643"/>
      <c r="E195" s="325"/>
      <c r="F195" s="325"/>
      <c r="G195" s="325"/>
      <c r="H195" s="325"/>
      <c r="I195" s="325"/>
      <c r="J195" s="326"/>
      <c r="K195" s="327"/>
      <c r="L195" s="328"/>
      <c r="M195" s="328"/>
      <c r="N195" s="21"/>
      <c r="O195" s="21"/>
      <c r="P195" s="252"/>
      <c r="Q195" s="21"/>
    </row>
    <row r="196" spans="1:17" ht="12.75">
      <c r="A196" s="640">
        <v>21</v>
      </c>
      <c r="B196" s="641" t="str">
        <f>IF('PCP - Tabela 1'!C37=0,"",'PCP - Tabela 1'!C37)</f>
        <v>Embalagens Tetrapak</v>
      </c>
      <c r="C196" s="641"/>
      <c r="D196" s="641"/>
      <c r="E196" s="639">
        <f>IF('Relatório PCP - Tabela 6'!I37=0,"",'Relatório PCP - Tabela 6'!I37)</f>
      </c>
      <c r="F196" s="639">
        <f>IF(('Relatório PCP - Tabela 6'!K37)-('Relatório PCP - Tabela 6'!I37)=0,"",('Relatório PCP - Tabela 6'!K37)-('Relatório PCP - Tabela 6'!I37))</f>
      </c>
      <c r="G196" s="639" t="e">
        <f>IF((E196+F196)=0,"",(E196+F196))</f>
        <v>#VALUE!</v>
      </c>
      <c r="H196" s="639">
        <f>IF('Relatório PCP - Tabela 7 '!F202=0,"",'Relatório PCP - Tabela 7 '!F202)</f>
      </c>
      <c r="I196" s="639" t="e">
        <f>IF((G196+H196)=0,"",(G196+H196))</f>
        <v>#VALUE!</v>
      </c>
      <c r="J196" s="329">
        <f>IF('Relatório PCP - Tabela 7 '!H202=0,"",'Relatório PCP - Tabela 7 '!H202)</f>
      </c>
      <c r="K196" s="233">
        <f>IF('Relatório PCP - Tabela 7 '!G202=0,"",'Relatório PCP - Tabela 7 '!G202)</f>
      </c>
      <c r="L196" s="288">
        <f>'Relatório PCP - Tabela 7 '!I202</f>
      </c>
      <c r="M196" s="639" t="e">
        <f aca="true" t="shared" si="4" ref="M196:M211">I196-SUM(K196:K200)</f>
        <v>#VALUE!</v>
      </c>
      <c r="N196" s="21"/>
      <c r="O196" s="21"/>
      <c r="P196" s="21"/>
      <c r="Q196" s="21"/>
    </row>
    <row r="197" spans="1:17" ht="12.75">
      <c r="A197" s="640"/>
      <c r="B197" s="641">
        <f>IF('PCP - Tabela 1'!B36=0,"",'PCP - Tabela 1'!B36)</f>
      </c>
      <c r="C197" s="641"/>
      <c r="D197" s="641"/>
      <c r="E197" s="639"/>
      <c r="F197" s="639"/>
      <c r="G197" s="639"/>
      <c r="H197" s="639">
        <f>IF('Relatório PCP - Tabela 7 '!F203=0,"",'Relatório PCP - Tabela 7 '!F203)</f>
      </c>
      <c r="I197" s="639"/>
      <c r="J197" s="329">
        <f>IF('Relatório PCP - Tabela 7 '!H203=0,"",'Relatório PCP - Tabela 7 '!H203)</f>
      </c>
      <c r="K197" s="233">
        <f>IF('Relatório PCP - Tabela 7 '!G203=0,"",'Relatório PCP - Tabela 7 '!G203)</f>
      </c>
      <c r="L197" s="291">
        <f>'Relatório PCP - Tabela 7 '!I203</f>
      </c>
      <c r="M197" s="639">
        <f t="shared" si="4"/>
        <v>0</v>
      </c>
      <c r="N197" s="21"/>
      <c r="O197" s="21"/>
      <c r="P197" s="21"/>
      <c r="Q197" s="21"/>
    </row>
    <row r="198" spans="1:17" ht="12.75">
      <c r="A198" s="640"/>
      <c r="B198" s="641">
        <f>IF('PCP - Tabela 1'!B37=0,"",'PCP - Tabela 1'!B37)</f>
        <v>21</v>
      </c>
      <c r="C198" s="641"/>
      <c r="D198" s="641"/>
      <c r="E198" s="639"/>
      <c r="F198" s="639"/>
      <c r="G198" s="639"/>
      <c r="H198" s="639">
        <f>IF('Relatório PCP - Tabela 7 '!F204=0,"",'Relatório PCP - Tabela 7 '!F204)</f>
      </c>
      <c r="I198" s="639"/>
      <c r="J198" s="329">
        <f>IF('Relatório PCP - Tabela 7 '!H204=0,"",'Relatório PCP - Tabela 7 '!H204)</f>
      </c>
      <c r="K198" s="233">
        <f>IF('Relatório PCP - Tabela 7 '!G204=0,"",'Relatório PCP - Tabela 7 '!G204)</f>
      </c>
      <c r="L198" s="291">
        <f>'Relatório PCP - Tabela 7 '!I204</f>
      </c>
      <c r="M198" s="639">
        <f t="shared" si="4"/>
        <v>0</v>
      </c>
      <c r="N198" s="21"/>
      <c r="O198" s="21"/>
      <c r="P198" s="21"/>
      <c r="Q198" s="21"/>
    </row>
    <row r="199" spans="1:17" ht="12.75">
      <c r="A199" s="640"/>
      <c r="B199" s="641">
        <f>IF('PCP - Tabela 1'!B38=0,"",'PCP - Tabela 1'!B38)</f>
        <v>22</v>
      </c>
      <c r="C199" s="641"/>
      <c r="D199" s="641"/>
      <c r="E199" s="639"/>
      <c r="F199" s="639"/>
      <c r="G199" s="639"/>
      <c r="H199" s="639">
        <f>IF('Relatório PCP - Tabela 7 '!F205=0,"",'Relatório PCP - Tabela 7 '!F205)</f>
      </c>
      <c r="I199" s="639"/>
      <c r="J199" s="329">
        <f>IF('Relatório PCP - Tabela 7 '!H205=0,"",'Relatório PCP - Tabela 7 '!H205)</f>
      </c>
      <c r="K199" s="233">
        <f>IF('Relatório PCP - Tabela 7 '!G205=0,"",'Relatório PCP - Tabela 7 '!G205)</f>
      </c>
      <c r="L199" s="291">
        <f>'Relatório PCP - Tabela 7 '!I205</f>
      </c>
      <c r="M199" s="639">
        <f t="shared" si="4"/>
        <v>0</v>
      </c>
      <c r="N199" s="21"/>
      <c r="O199" s="21"/>
      <c r="P199" s="21"/>
      <c r="Q199" s="21"/>
    </row>
    <row r="200" spans="1:17" ht="12.75">
      <c r="A200" s="640"/>
      <c r="B200" s="641">
        <f>IF('PCP - Tabela 1'!B39=0,"",'PCP - Tabela 1'!B39)</f>
        <v>23</v>
      </c>
      <c r="C200" s="641"/>
      <c r="D200" s="641"/>
      <c r="E200" s="639"/>
      <c r="F200" s="639"/>
      <c r="G200" s="639"/>
      <c r="H200" s="639">
        <f>IF('Relatório PCP - Tabela 7 '!F206=0,"",'Relatório PCP - Tabela 7 '!F206)</f>
      </c>
      <c r="I200" s="639"/>
      <c r="J200" s="330">
        <f>IF('Relatório PCP - Tabela 7 '!H206=0,"",'Relatório PCP - Tabela 7 '!H206)</f>
      </c>
      <c r="K200" s="295">
        <f>IF('Relatório PCP - Tabela 7 '!G206=0,"",'Relatório PCP - Tabela 7 '!G206)</f>
      </c>
      <c r="L200" s="296">
        <f>'Relatório PCP - Tabela 7 '!I206</f>
      </c>
      <c r="M200" s="639">
        <f t="shared" si="4"/>
        <v>0</v>
      </c>
      <c r="N200" s="21"/>
      <c r="O200" s="21"/>
      <c r="P200" s="21"/>
      <c r="Q200" s="21"/>
    </row>
    <row r="201" spans="1:17" ht="12.75">
      <c r="A201" s="637">
        <v>22</v>
      </c>
      <c r="B201" s="641" t="str">
        <f>IF('PCP - Tabela 1'!C38=0,"",'PCP - Tabela 1'!C38)</f>
        <v>Resíduo de Óleo Vegetal</v>
      </c>
      <c r="C201" s="641"/>
      <c r="D201" s="641"/>
      <c r="E201" s="635">
        <f>IF('Relatório PCP - Tabela 6'!I38=0,"",'Relatório PCP - Tabela 6'!I38)</f>
      </c>
      <c r="F201" s="639">
        <f>IF(('Relatório PCP - Tabela 6'!K38)-('Relatório PCP - Tabela 6'!I38)=0,"",('Relatório PCP - Tabela 6'!K38)-('Relatório PCP - Tabela 6'!I38))</f>
      </c>
      <c r="G201" s="639" t="e">
        <f>IF((E201+F201)=0,"",(E201+F201))</f>
        <v>#VALUE!</v>
      </c>
      <c r="H201" s="639">
        <f>IF('Relatório PCP - Tabela 7 '!F208=0,"",'Relatório PCP - Tabela 7 '!F208)</f>
      </c>
      <c r="I201" s="639" t="e">
        <f>IF((G201+H201)=0,"",(G201+H201))</f>
        <v>#VALUE!</v>
      </c>
      <c r="J201" s="329">
        <f>IF('Relatório PCP - Tabela 7 '!H208=0,"",'Relatório PCP - Tabela 7 '!H208)</f>
      </c>
      <c r="K201" s="233">
        <f>IF('Relatório PCP - Tabela 7 '!G208=0,"",'Relatório PCP - Tabela 7 '!G208)</f>
      </c>
      <c r="L201" s="288">
        <f>'Relatório PCP - Tabela 7 '!I208</f>
      </c>
      <c r="M201" s="639" t="e">
        <f t="shared" si="4"/>
        <v>#VALUE!</v>
      </c>
      <c r="N201" s="21"/>
      <c r="O201" s="21"/>
      <c r="P201" s="21"/>
      <c r="Q201" s="21"/>
    </row>
    <row r="202" spans="1:17" ht="12.75">
      <c r="A202" s="637"/>
      <c r="B202" s="641"/>
      <c r="C202" s="641"/>
      <c r="D202" s="641"/>
      <c r="E202" s="635"/>
      <c r="F202" s="639"/>
      <c r="G202" s="639"/>
      <c r="H202" s="639"/>
      <c r="I202" s="639"/>
      <c r="J202" s="329">
        <f>IF('Relatório PCP - Tabela 7 '!H209=0,"",'Relatório PCP - Tabela 7 '!H209)</f>
      </c>
      <c r="K202" s="233">
        <f>IF('Relatório PCP - Tabela 7 '!G209=0,"",'Relatório PCP - Tabela 7 '!G209)</f>
      </c>
      <c r="L202" s="291">
        <f>'Relatório PCP - Tabela 7 '!I209</f>
      </c>
      <c r="M202" s="639">
        <f t="shared" si="4"/>
        <v>0</v>
      </c>
      <c r="N202" s="21"/>
      <c r="O202" s="21"/>
      <c r="P202" s="21"/>
      <c r="Q202" s="21"/>
    </row>
    <row r="203" spans="1:17" ht="12.75">
      <c r="A203" s="637"/>
      <c r="B203" s="641"/>
      <c r="C203" s="641"/>
      <c r="D203" s="641"/>
      <c r="E203" s="635"/>
      <c r="F203" s="639"/>
      <c r="G203" s="639"/>
      <c r="H203" s="639"/>
      <c r="I203" s="639"/>
      <c r="J203" s="329">
        <f>IF('Relatório PCP - Tabela 7 '!H210=0,"",'Relatório PCP - Tabela 7 '!H210)</f>
      </c>
      <c r="K203" s="233">
        <f>IF('Relatório PCP - Tabela 7 '!G210=0,"",'Relatório PCP - Tabela 7 '!G210)</f>
      </c>
      <c r="L203" s="291">
        <f>'Relatório PCP - Tabela 7 '!I210</f>
      </c>
      <c r="M203" s="639">
        <f t="shared" si="4"/>
        <v>0</v>
      </c>
      <c r="N203" s="21"/>
      <c r="O203" s="21"/>
      <c r="P203" s="21"/>
      <c r="Q203" s="21"/>
    </row>
    <row r="204" spans="1:17" ht="12.75">
      <c r="A204" s="637"/>
      <c r="B204" s="641"/>
      <c r="C204" s="641"/>
      <c r="D204" s="641"/>
      <c r="E204" s="635"/>
      <c r="F204" s="639"/>
      <c r="G204" s="639"/>
      <c r="H204" s="639"/>
      <c r="I204" s="639"/>
      <c r="J204" s="329">
        <f>IF('Relatório PCP - Tabela 7 '!H211=0,"",'Relatório PCP - Tabela 7 '!H211)</f>
      </c>
      <c r="K204" s="233">
        <f>IF('Relatório PCP - Tabela 7 '!G211=0,"",'Relatório PCP - Tabela 7 '!G211)</f>
      </c>
      <c r="L204" s="291">
        <f>'Relatório PCP - Tabela 7 '!I211</f>
      </c>
      <c r="M204" s="639">
        <f t="shared" si="4"/>
        <v>0</v>
      </c>
      <c r="N204" s="21"/>
      <c r="O204" s="21"/>
      <c r="P204" s="21"/>
      <c r="Q204" s="21"/>
    </row>
    <row r="205" spans="1:17" ht="12.75">
      <c r="A205" s="637"/>
      <c r="B205" s="641"/>
      <c r="C205" s="641"/>
      <c r="D205" s="641"/>
      <c r="E205" s="635"/>
      <c r="F205" s="639"/>
      <c r="G205" s="639"/>
      <c r="H205" s="639"/>
      <c r="I205" s="639"/>
      <c r="J205" s="330">
        <f>IF('Relatório PCP - Tabela 7 '!H212=0,"",'Relatório PCP - Tabela 7 '!H212)</f>
      </c>
      <c r="K205" s="295">
        <f>IF('Relatório PCP - Tabela 7 '!G212=0,"",'Relatório PCP - Tabela 7 '!G212)</f>
      </c>
      <c r="L205" s="296">
        <f>'Relatório PCP - Tabela 7 '!I212</f>
      </c>
      <c r="M205" s="639">
        <f t="shared" si="4"/>
        <v>0</v>
      </c>
      <c r="N205" s="21"/>
      <c r="O205" s="21"/>
      <c r="P205" s="21"/>
      <c r="Q205" s="21"/>
    </row>
    <row r="206" spans="1:17" ht="12.75">
      <c r="A206" s="640">
        <v>23</v>
      </c>
      <c r="B206" s="638" t="str">
        <f>IF('PCP - Tabela 1'!C39=0,"",'PCP - Tabela 1'!C39)</f>
        <v>Segmentos de Rede</v>
      </c>
      <c r="C206" s="638"/>
      <c r="D206" s="638"/>
      <c r="E206" s="639">
        <f>IF('Relatório PCP - Tabela 6'!I39=0,"",'Relatório PCP - Tabela 6'!I39)</f>
      </c>
      <c r="F206" s="639">
        <f>IF(('Relatório PCP - Tabela 6'!K39)-('Relatório PCP - Tabela 6'!I39)=0,"",('Relatório PCP - Tabela 6'!K39)-('Relatório PCP - Tabela 6'!I39))</f>
      </c>
      <c r="G206" s="639" t="e">
        <f>IF((E206+F206)=0,"",(E206+F206))</f>
        <v>#VALUE!</v>
      </c>
      <c r="H206" s="639">
        <f>IF('Relatório PCP - Tabela 7 '!F214=0,"",'Relatório PCP - Tabela 7 '!F214)</f>
      </c>
      <c r="I206" s="639" t="e">
        <f>IF((G206+H206)=0,"",(G206+H206))</f>
        <v>#VALUE!</v>
      </c>
      <c r="J206" s="329">
        <f>IF('Relatório PCP - Tabela 7 '!H214=0,"",'Relatório PCP - Tabela 7 '!H214)</f>
      </c>
      <c r="K206" s="233">
        <f>IF('Relatório PCP - Tabela 7 '!G214=0,"",'Relatório PCP - Tabela 7 '!G214)</f>
      </c>
      <c r="L206" s="288">
        <f>'Relatório PCP - Tabela 7 '!I214</f>
      </c>
      <c r="M206" s="639" t="e">
        <f t="shared" si="4"/>
        <v>#VALUE!</v>
      </c>
      <c r="O206" s="293"/>
      <c r="P206" s="293"/>
      <c r="Q206" s="21"/>
    </row>
    <row r="207" spans="1:17" ht="12.75">
      <c r="A207" s="640"/>
      <c r="B207" s="638"/>
      <c r="C207" s="638"/>
      <c r="D207" s="638"/>
      <c r="E207" s="639"/>
      <c r="F207" s="639"/>
      <c r="G207" s="639"/>
      <c r="H207" s="639"/>
      <c r="I207" s="639"/>
      <c r="J207" s="329">
        <f>IF('Relatório PCP - Tabela 7 '!H215=0,"",'Relatório PCP - Tabela 7 '!H215)</f>
      </c>
      <c r="K207" s="233">
        <f>IF('Relatório PCP - Tabela 7 '!G215=0,"",'Relatório PCP - Tabela 7 '!G215)</f>
      </c>
      <c r="L207" s="291">
        <f>'Relatório PCP - Tabela 7 '!I215</f>
      </c>
      <c r="M207" s="639">
        <f t="shared" si="4"/>
        <v>0</v>
      </c>
      <c r="O207" s="293"/>
      <c r="P207" s="293"/>
      <c r="Q207" s="21"/>
    </row>
    <row r="208" spans="1:17" ht="12.75">
      <c r="A208" s="640"/>
      <c r="B208" s="638"/>
      <c r="C208" s="638"/>
      <c r="D208" s="638"/>
      <c r="E208" s="639"/>
      <c r="F208" s="639"/>
      <c r="G208" s="639"/>
      <c r="H208" s="639"/>
      <c r="I208" s="639"/>
      <c r="J208" s="329">
        <f>IF('Relatório PCP - Tabela 7 '!H216=0,"",'Relatório PCP - Tabela 7 '!H216)</f>
      </c>
      <c r="K208" s="233">
        <f>IF('Relatório PCP - Tabela 7 '!G216=0,"",'Relatório PCP - Tabela 7 '!G216)</f>
      </c>
      <c r="L208" s="291">
        <f>'Relatório PCP - Tabela 7 '!I216</f>
      </c>
      <c r="M208" s="639">
        <f t="shared" si="4"/>
        <v>0</v>
      </c>
      <c r="O208" s="293"/>
      <c r="P208" s="293"/>
      <c r="Q208" s="21"/>
    </row>
    <row r="209" spans="1:17" ht="12.75">
      <c r="A209" s="640"/>
      <c r="B209" s="638"/>
      <c r="C209" s="638"/>
      <c r="D209" s="638"/>
      <c r="E209" s="639"/>
      <c r="F209" s="639"/>
      <c r="G209" s="639"/>
      <c r="H209" s="639"/>
      <c r="I209" s="639"/>
      <c r="J209" s="329">
        <f>IF('Relatório PCP - Tabela 7 '!H217=0,"",'Relatório PCP - Tabela 7 '!H217)</f>
      </c>
      <c r="K209" s="233">
        <f>IF('Relatório PCP - Tabela 7 '!G217=0,"",'Relatório PCP - Tabela 7 '!G217)</f>
      </c>
      <c r="L209" s="291">
        <f>'Relatório PCP - Tabela 7 '!I217</f>
      </c>
      <c r="M209" s="639">
        <f t="shared" si="4"/>
        <v>0</v>
      </c>
      <c r="O209" s="293"/>
      <c r="P209" s="293"/>
      <c r="Q209" s="21"/>
    </row>
    <row r="210" spans="1:17" ht="12.75">
      <c r="A210" s="640"/>
      <c r="B210" s="638"/>
      <c r="C210" s="638"/>
      <c r="D210" s="638"/>
      <c r="E210" s="639"/>
      <c r="F210" s="639"/>
      <c r="G210" s="639"/>
      <c r="H210" s="639"/>
      <c r="I210" s="639"/>
      <c r="J210" s="330">
        <f>IF('Relatório PCP - Tabela 7 '!H218=0,"",'Relatório PCP - Tabela 7 '!H218)</f>
      </c>
      <c r="K210" s="295">
        <f>IF('Relatório PCP - Tabela 7 '!G218=0,"",'Relatório PCP - Tabela 7 '!G218)</f>
      </c>
      <c r="L210" s="296">
        <f>'Relatório PCP - Tabela 7 '!I218</f>
      </c>
      <c r="M210" s="639">
        <f t="shared" si="4"/>
        <v>0</v>
      </c>
      <c r="O210" s="293"/>
      <c r="P210" s="293"/>
      <c r="Q210" s="21"/>
    </row>
    <row r="211" spans="1:17" ht="12.75">
      <c r="A211" s="637">
        <v>24</v>
      </c>
      <c r="B211" s="638">
        <f>IF('PCP - Tabela 1'!C40=0,"",'PCP - Tabela 1'!C40)</f>
      </c>
      <c r="C211" s="638"/>
      <c r="D211" s="638"/>
      <c r="E211" s="635">
        <f>IF('Relatório PCP - Tabela 6'!I40=0,"",'Relatório PCP - Tabela 6'!I40)</f>
      </c>
      <c r="F211" s="639">
        <f>IF(('Relatório PCP - Tabela 6'!K40)-('Relatório PCP - Tabela 6'!I40)=0,"",('Relatório PCP - Tabela 6'!K40)-('Relatório PCP - Tabela 6'!I40))</f>
      </c>
      <c r="G211" s="639" t="e">
        <f>IF((E211+F211)=0,"",(E211+F211))</f>
        <v>#VALUE!</v>
      </c>
      <c r="H211" s="639">
        <f>IF('Relatório PCP - Tabela 7 '!F220=0,"",'Relatório PCP - Tabela 7 '!F220)</f>
      </c>
      <c r="I211" s="639" t="e">
        <f>IF((G211+H211)=0,"",(G211+H211))</f>
        <v>#VALUE!</v>
      </c>
      <c r="J211" s="329">
        <f>IF('Relatório PCP - Tabela 7 '!H220=0,"",'Relatório PCP - Tabela 7 '!H220)</f>
      </c>
      <c r="K211" s="233">
        <f>IF('Relatório PCP - Tabela 7 '!G220=0,"",'Relatório PCP - Tabela 7 '!G220)</f>
      </c>
      <c r="L211" s="288">
        <f>'Relatório PCP - Tabela 7 '!I220</f>
      </c>
      <c r="M211" s="639" t="e">
        <f t="shared" si="4"/>
        <v>#VALUE!</v>
      </c>
      <c r="O211" s="293"/>
      <c r="P211" s="293"/>
      <c r="Q211" s="21"/>
    </row>
    <row r="212" spans="1:17" ht="12.75">
      <c r="A212" s="637"/>
      <c r="B212" s="638"/>
      <c r="C212" s="638"/>
      <c r="D212" s="638"/>
      <c r="E212" s="635"/>
      <c r="F212" s="639"/>
      <c r="G212" s="639"/>
      <c r="H212" s="639"/>
      <c r="I212" s="639"/>
      <c r="J212" s="329">
        <f>IF('Relatório PCP - Tabela 7 '!H221=0,"",'Relatório PCP - Tabela 7 '!H221)</f>
      </c>
      <c r="K212" s="233">
        <f>IF('Relatório PCP - Tabela 7 '!G221=0,"",'Relatório PCP - Tabela 7 '!G221)</f>
      </c>
      <c r="L212" s="291">
        <f>'Relatório PCP - Tabela 7 '!I221</f>
      </c>
      <c r="M212" s="639"/>
      <c r="O212" s="293"/>
      <c r="P212" s="293"/>
      <c r="Q212" s="21"/>
    </row>
    <row r="213" spans="1:17" ht="12.75">
      <c r="A213" s="637"/>
      <c r="B213" s="638"/>
      <c r="C213" s="638"/>
      <c r="D213" s="638"/>
      <c r="E213" s="635"/>
      <c r="F213" s="639"/>
      <c r="G213" s="639"/>
      <c r="H213" s="639"/>
      <c r="I213" s="639"/>
      <c r="J213" s="329">
        <f>IF('Relatório PCP - Tabela 7 '!H222=0,"",'Relatório PCP - Tabela 7 '!H222)</f>
      </c>
      <c r="K213" s="233">
        <f>IF('Relatório PCP - Tabela 7 '!G222=0,"",'Relatório PCP - Tabela 7 '!G222)</f>
      </c>
      <c r="L213" s="291">
        <f>'Relatório PCP - Tabela 7 '!I222</f>
      </c>
      <c r="M213" s="639"/>
      <c r="O213" s="293"/>
      <c r="P213" s="293"/>
      <c r="Q213" s="21"/>
    </row>
    <row r="214" spans="1:17" ht="12.75">
      <c r="A214" s="637"/>
      <c r="B214" s="638"/>
      <c r="C214" s="638"/>
      <c r="D214" s="638"/>
      <c r="E214" s="635"/>
      <c r="F214" s="639"/>
      <c r="G214" s="639"/>
      <c r="H214" s="639"/>
      <c r="I214" s="639"/>
      <c r="J214" s="329">
        <f>IF('Relatório PCP - Tabela 7 '!H223=0,"",'Relatório PCP - Tabela 7 '!H223)</f>
      </c>
      <c r="K214" s="233">
        <f>IF('Relatório PCP - Tabela 7 '!G223=0,"",'Relatório PCP - Tabela 7 '!G223)</f>
      </c>
      <c r="L214" s="291">
        <f>'Relatório PCP - Tabela 7 '!I223</f>
      </c>
      <c r="M214" s="639"/>
      <c r="O214" s="293"/>
      <c r="P214" s="293"/>
      <c r="Q214" s="21"/>
    </row>
    <row r="215" spans="1:17" ht="12.75">
      <c r="A215" s="637"/>
      <c r="B215" s="638"/>
      <c r="C215" s="638"/>
      <c r="D215" s="638"/>
      <c r="E215" s="635"/>
      <c r="F215" s="639"/>
      <c r="G215" s="639"/>
      <c r="H215" s="639"/>
      <c r="I215" s="639"/>
      <c r="J215" s="330">
        <f>IF('Relatório PCP - Tabela 7 '!H224=0,"",'Relatório PCP - Tabela 7 '!H224)</f>
      </c>
      <c r="K215" s="295">
        <f>IF('Relatório PCP - Tabela 7 '!G224=0,"",'Relatório PCP - Tabela 7 '!G224)</f>
      </c>
      <c r="L215" s="296">
        <f>'Relatório PCP - Tabela 7 '!I224</f>
      </c>
      <c r="M215" s="639"/>
      <c r="O215" s="293"/>
      <c r="P215" s="293"/>
      <c r="Q215" s="21"/>
    </row>
    <row r="216" spans="1:17" ht="12.75">
      <c r="A216" s="637">
        <v>25</v>
      </c>
      <c r="B216" s="638">
        <f>IF('PCP - Tabela 1'!C41=0,"",'PCP - Tabela 1'!C41)</f>
      </c>
      <c r="C216" s="638"/>
      <c r="D216" s="638"/>
      <c r="E216" s="635">
        <f>IF('Relatório PCP - Tabela 6'!I41=0,"",'Relatório PCP - Tabela 6'!I41)</f>
      </c>
      <c r="F216" s="635">
        <f>IF(('Relatório PCP - Tabela 6'!K41)-('Relatório PCP - Tabela 6'!I41)=0,"",('Relatório PCP - Tabela 6'!K41)-('Relatório PCP - Tabela 6'!I41))</f>
      </c>
      <c r="G216" s="635" t="e">
        <f>IF((E216+F216)=0,"",(E216+F216))</f>
        <v>#VALUE!</v>
      </c>
      <c r="H216" s="635">
        <f>IF('Relatório PCP - Tabela 7 '!F226=0,"",'Relatório PCP - Tabela 7 '!F226)</f>
      </c>
      <c r="I216" s="635" t="e">
        <f>IF((G216+H216)=0,"",(G216+H216))</f>
        <v>#VALUE!</v>
      </c>
      <c r="J216" s="329">
        <f>IF('Relatório PCP - Tabela 7 '!H226=0,"",'Relatório PCP - Tabela 7 '!H226)</f>
      </c>
      <c r="K216" s="233">
        <f>IF('Relatório PCP - Tabela 7 '!G226=0,"",'Relatório PCP - Tabela 7 '!G226)</f>
      </c>
      <c r="L216" s="288">
        <f>'Relatório PCP - Tabela 7 '!I226</f>
      </c>
      <c r="M216" s="635" t="e">
        <f>I216-SUM(K216:K220)</f>
        <v>#VALUE!</v>
      </c>
      <c r="N216" s="331" t="str">
        <f>'PCP - Tabela 2'!F229&amp;IF('PCP - Tabela 2'!F229=0,"",": ")&amp;IF('Relatório PCP - Tabela 3'!F$6='PCP - Tabela 2'!E$11,IF('PCP - Tabela 2'!J229=100,'PCP - Tabela 2'!J229,IF('PCP - Tabela 2'!J229&lt;10,"   "&amp;'PCP - Tabela 2'!J229,"  "&amp;'PCP - Tabela 2'!J229)),IF('Relatório PCP - Tabela 3'!F$6='PCP - Tabela 2'!I$11,IF('PCP - Tabela 2'!K229=100,'PCP - Tabela 2'!K229,IF('PCP - Tabela 2'!K229&lt;10,"   "&amp;'PCP - Tabela 2'!K229,"  "&amp;'PCP - Tabela 2'!K229)),IF('Relatório PCP - Tabela 3'!F$6='PCP - Tabela 2'!M$11,IF('PCP - Tabela 2'!L229=100,'PCP - Tabela 2'!L229,IF('PCP - Tabela 2'!L229&lt;10,"   "&amp;'PCP - Tabela 2'!L229,"  "&amp;'PCP - Tabela 2'!L229)),IF('PCP - Tabela 2'!M229=100,'PCP - Tabela 2'!M229,IF('PCP - Tabela 2'!M229&lt;10,"   "&amp;'PCP - Tabela 2'!M229,"  "&amp;'PCP - Tabela 2'!M229)))))</f>
        <v>   </v>
      </c>
      <c r="O216" s="293"/>
      <c r="P216" s="293"/>
      <c r="Q216" s="21"/>
    </row>
    <row r="217" spans="1:17" ht="12.75">
      <c r="A217" s="637"/>
      <c r="B217" s="638"/>
      <c r="C217" s="638"/>
      <c r="D217" s="638"/>
      <c r="E217" s="635"/>
      <c r="F217" s="635"/>
      <c r="G217" s="635"/>
      <c r="H217" s="635"/>
      <c r="I217" s="635"/>
      <c r="J217" s="329">
        <f>IF('Relatório PCP - Tabela 7 '!H227=0,"",'Relatório PCP - Tabela 7 '!H227)</f>
      </c>
      <c r="K217" s="233">
        <f>IF('Relatório PCP - Tabela 7 '!G227=0,"",'Relatório PCP - Tabela 7 '!G227)</f>
      </c>
      <c r="L217" s="291">
        <f>'Relatório PCP - Tabela 7 '!I227</f>
      </c>
      <c r="M217" s="635"/>
      <c r="N217" s="331" t="str">
        <f>'PCP - Tabela 2'!F230&amp;IF('PCP - Tabela 2'!F230=0,"",": ")&amp;IF('Relatório PCP - Tabela 3'!F$6='PCP - Tabela 2'!E$11,IF('PCP - Tabela 2'!J230=100,'PCP - Tabela 2'!J230,IF('PCP - Tabela 2'!J230&lt;10,"   "&amp;'PCP - Tabela 2'!J230,"  "&amp;'PCP - Tabela 2'!J230)),IF('Relatório PCP - Tabela 3'!F$6='PCP - Tabela 2'!I$11,IF('PCP - Tabela 2'!K230=100,'PCP - Tabela 2'!K230,IF('PCP - Tabela 2'!K230&lt;10,"   "&amp;'PCP - Tabela 2'!K230,"  "&amp;'PCP - Tabela 2'!K230)),IF('Relatório PCP - Tabela 3'!F$6='PCP - Tabela 2'!M$11,IF('PCP - Tabela 2'!L230=100,'PCP - Tabela 2'!L230,IF('PCP - Tabela 2'!L230&lt;10,"   "&amp;'PCP - Tabela 2'!L230,"  "&amp;'PCP - Tabela 2'!L230)),IF('PCP - Tabela 2'!M230=100,'PCP - Tabela 2'!M230,IF('PCP - Tabela 2'!M230&lt;10,"   "&amp;'PCP - Tabela 2'!M230,"  "&amp;'PCP - Tabela 2'!M230)))))</f>
        <v>   </v>
      </c>
      <c r="O217" s="293"/>
      <c r="P217" s="293"/>
      <c r="Q217" s="21"/>
    </row>
    <row r="218" spans="1:17" ht="12.75">
      <c r="A218" s="637"/>
      <c r="B218" s="638"/>
      <c r="C218" s="638"/>
      <c r="D218" s="638"/>
      <c r="E218" s="635"/>
      <c r="F218" s="635"/>
      <c r="G218" s="635"/>
      <c r="H218" s="635"/>
      <c r="I218" s="635"/>
      <c r="J218" s="329">
        <f>IF('Relatório PCP - Tabela 7 '!H228=0,"",'Relatório PCP - Tabela 7 '!H228)</f>
      </c>
      <c r="K218" s="233">
        <f>IF('Relatório PCP - Tabela 7 '!G228=0,"",'Relatório PCP - Tabela 7 '!G228)</f>
      </c>
      <c r="L218" s="291">
        <f>'Relatório PCP - Tabela 7 '!I228</f>
      </c>
      <c r="M218" s="635"/>
      <c r="N218" s="331" t="str">
        <f>'PCP - Tabela 2'!F231&amp;IF('PCP - Tabela 2'!F231=0,"",": ")&amp;IF('Relatório PCP - Tabela 3'!F$6='PCP - Tabela 2'!E$11,IF('PCP - Tabela 2'!J231=100,'PCP - Tabela 2'!J231,IF('PCP - Tabela 2'!J231&lt;10,"   "&amp;'PCP - Tabela 2'!J231,"  "&amp;'PCP - Tabela 2'!J231)),IF('Relatório PCP - Tabela 3'!F$6='PCP - Tabela 2'!I$11,IF('PCP - Tabela 2'!K231=100,'PCP - Tabela 2'!K231,IF('PCP - Tabela 2'!K231&lt;10,"   "&amp;'PCP - Tabela 2'!K231,"  "&amp;'PCP - Tabela 2'!K231)),IF('Relatório PCP - Tabela 3'!F$6='PCP - Tabela 2'!M$11,IF('PCP - Tabela 2'!L231=100,'PCP - Tabela 2'!L231,IF('PCP - Tabela 2'!L231&lt;10,"   "&amp;'PCP - Tabela 2'!L231,"  "&amp;'PCP - Tabela 2'!L231)),IF('PCP - Tabela 2'!M231=100,'PCP - Tabela 2'!M231,IF('PCP - Tabela 2'!M231&lt;10,"   "&amp;'PCP - Tabela 2'!M231,"  "&amp;'PCP - Tabela 2'!M231)))))</f>
        <v>   </v>
      </c>
      <c r="O218" s="293"/>
      <c r="P218" s="293"/>
      <c r="Q218" s="21"/>
    </row>
    <row r="219" spans="1:17" ht="12.75">
      <c r="A219" s="637"/>
      <c r="B219" s="638"/>
      <c r="C219" s="638"/>
      <c r="D219" s="638"/>
      <c r="E219" s="635"/>
      <c r="F219" s="635"/>
      <c r="G219" s="635"/>
      <c r="H219" s="635"/>
      <c r="I219" s="635"/>
      <c r="J219" s="329">
        <f>IF('Relatório PCP - Tabela 7 '!H229=0,"",'Relatório PCP - Tabela 7 '!H229)</f>
      </c>
      <c r="K219" s="233">
        <f>IF('Relatório PCP - Tabela 7 '!G229=0,"",'Relatório PCP - Tabela 7 '!G229)</f>
      </c>
      <c r="L219" s="291">
        <f>'Relatório PCP - Tabela 7 '!I229</f>
      </c>
      <c r="M219" s="635"/>
      <c r="N219" s="331" t="str">
        <f>'PCP - Tabela 2'!F232&amp;IF('PCP - Tabela 2'!F232=0,"",": ")&amp;IF('Relatório PCP - Tabela 3'!F$6='PCP - Tabela 2'!E$11,IF('PCP - Tabela 2'!J232=100,'PCP - Tabela 2'!J232,IF('PCP - Tabela 2'!J232&lt;10,"   "&amp;'PCP - Tabela 2'!J232,"  "&amp;'PCP - Tabela 2'!J232)),IF('Relatório PCP - Tabela 3'!F$6='PCP - Tabela 2'!I$11,IF('PCP - Tabela 2'!K232=100,'PCP - Tabela 2'!K232,IF('PCP - Tabela 2'!K232&lt;10,"   "&amp;'PCP - Tabela 2'!K232,"  "&amp;'PCP - Tabela 2'!K232)),IF('Relatório PCP - Tabela 3'!F$6='PCP - Tabela 2'!M$11,IF('PCP - Tabela 2'!L232=100,'PCP - Tabela 2'!L232,IF('PCP - Tabela 2'!L232&lt;10,"   "&amp;'PCP - Tabela 2'!L232,"  "&amp;'PCP - Tabela 2'!L232)),IF('PCP - Tabela 2'!M232=100,'PCP - Tabela 2'!M232,IF('PCP - Tabela 2'!M232&lt;10,"   "&amp;'PCP - Tabela 2'!M232,"  "&amp;'PCP - Tabela 2'!M232)))))</f>
        <v>   </v>
      </c>
      <c r="O219" s="293"/>
      <c r="P219" s="293"/>
      <c r="Q219" s="21"/>
    </row>
    <row r="220" spans="1:17" ht="12.75">
      <c r="A220" s="637"/>
      <c r="B220" s="638"/>
      <c r="C220" s="638"/>
      <c r="D220" s="638"/>
      <c r="E220" s="635"/>
      <c r="F220" s="635"/>
      <c r="G220" s="635"/>
      <c r="H220" s="635"/>
      <c r="I220" s="635"/>
      <c r="J220" s="330">
        <f>IF('Relatório PCP - Tabela 7 '!H230=0,"",'Relatório PCP - Tabela 7 '!H230)</f>
      </c>
      <c r="K220" s="295">
        <f>IF('Relatório PCP - Tabela 7 '!G230=0,"",'Relatório PCP - Tabela 7 '!G230)</f>
      </c>
      <c r="L220" s="296">
        <f>'Relatório PCP - Tabela 7 '!I230</f>
      </c>
      <c r="M220" s="635"/>
      <c r="N220" s="331" t="str">
        <f>'PCP - Tabela 2'!F233&amp;IF('PCP - Tabela 2'!F233=0,"",": ")&amp;IF('Relatório PCP - Tabela 3'!F$6='PCP - Tabela 2'!E$11,IF('PCP - Tabela 2'!J233=100,'PCP - Tabela 2'!J233,IF('PCP - Tabela 2'!J233&lt;10,"   "&amp;'PCP - Tabela 2'!J233,"  "&amp;'PCP - Tabela 2'!J233)),IF('Relatório PCP - Tabela 3'!F$6='PCP - Tabela 2'!I$11,IF('PCP - Tabela 2'!K233=100,'PCP - Tabela 2'!K233,IF('PCP - Tabela 2'!K233&lt;10,"   "&amp;'PCP - Tabela 2'!K233,"  "&amp;'PCP - Tabela 2'!K233)),IF('Relatório PCP - Tabela 3'!F$6='PCP - Tabela 2'!M$11,IF('PCP - Tabela 2'!L233=100,'PCP - Tabela 2'!L233,IF('PCP - Tabela 2'!L233&lt;10,"   "&amp;'PCP - Tabela 2'!L233,"  "&amp;'PCP - Tabela 2'!L233)),IF('PCP - Tabela 2'!M233=100,'PCP - Tabela 2'!M233,IF('PCP - Tabela 2'!M233&lt;10,"   "&amp;'PCP - Tabela 2'!M233,"  "&amp;'PCP - Tabela 2'!M233)))))</f>
        <v>   </v>
      </c>
      <c r="O220" s="293"/>
      <c r="P220" s="293"/>
      <c r="Q220" s="21"/>
    </row>
    <row r="221" ht="12.75">
      <c r="M221" s="319"/>
    </row>
    <row r="222" spans="1:17" ht="17.25" customHeight="1">
      <c r="A222" s="466" t="s">
        <v>306</v>
      </c>
      <c r="B222" s="466"/>
      <c r="C222" s="466"/>
      <c r="D222" s="466"/>
      <c r="E222" s="248" t="str">
        <f>E177</f>
        <v>PGS Investigação Petrolífera LTDA</v>
      </c>
      <c r="F222" s="251"/>
      <c r="G222" s="251"/>
      <c r="H222" s="251"/>
      <c r="I222"/>
      <c r="J222" s="626" t="s">
        <v>24</v>
      </c>
      <c r="K222" s="626"/>
      <c r="L222" s="626"/>
      <c r="M222" s="626"/>
      <c r="O222" s="332"/>
      <c r="P222" s="21"/>
      <c r="Q222" s="21"/>
    </row>
    <row r="223" spans="1:17" ht="23.25">
      <c r="A223" s="21"/>
      <c r="B223" s="20"/>
      <c r="C223" s="20"/>
      <c r="D223" s="20"/>
      <c r="E223" s="20"/>
      <c r="F223" s="20"/>
      <c r="G223" s="20"/>
      <c r="H223" s="169"/>
      <c r="I223"/>
      <c r="J223" s="249"/>
      <c r="K223" s="21"/>
      <c r="L223" s="262"/>
      <c r="M223" s="249"/>
      <c r="O223" s="21"/>
      <c r="P223" s="21"/>
      <c r="Q223" s="21"/>
    </row>
    <row r="224" spans="1:17" ht="18">
      <c r="A224" s="263" t="s">
        <v>4</v>
      </c>
      <c r="B224" s="615">
        <f>B179</f>
        <v>9</v>
      </c>
      <c r="C224" s="21"/>
      <c r="D224" s="252"/>
      <c r="E224" s="252"/>
      <c r="F224" s="252"/>
      <c r="G224" s="252"/>
      <c r="H224" s="252"/>
      <c r="I224"/>
      <c r="J224" s="636" t="s">
        <v>134</v>
      </c>
      <c r="K224" s="636"/>
      <c r="L224" s="636"/>
      <c r="M224" s="636"/>
      <c r="O224" s="333"/>
      <c r="P224" s="21"/>
      <c r="Q224" s="21"/>
    </row>
    <row r="225" spans="1:17" ht="13.5">
      <c r="A225" s="334" t="s">
        <v>6</v>
      </c>
      <c r="B225" s="615"/>
      <c r="C225" s="21"/>
      <c r="D225" s="252"/>
      <c r="E225" s="252"/>
      <c r="F225" s="252"/>
      <c r="G225" s="252"/>
      <c r="H225" s="252"/>
      <c r="I225"/>
      <c r="J225" s="20"/>
      <c r="K225" s="21"/>
      <c r="L225" s="20"/>
      <c r="M225" s="20"/>
      <c r="O225" s="21"/>
      <c r="P225" s="21"/>
      <c r="Q225" s="21"/>
    </row>
    <row r="226" spans="1:17" ht="13.5">
      <c r="A226" s="446" t="s">
        <v>3</v>
      </c>
      <c r="B226" s="446"/>
      <c r="C226" s="21"/>
      <c r="D226" s="252"/>
      <c r="E226" s="252"/>
      <c r="F226" s="252"/>
      <c r="G226" s="252"/>
      <c r="H226" s="252"/>
      <c r="I226"/>
      <c r="J226" s="630" t="s">
        <v>135</v>
      </c>
      <c r="K226" s="630"/>
      <c r="L226" s="630"/>
      <c r="M226" s="630"/>
      <c r="O226" s="252"/>
      <c r="P226" s="335"/>
      <c r="Q226" s="21"/>
    </row>
    <row r="227" spans="1:17" ht="13.5">
      <c r="A227" s="631" t="str">
        <f>A182</f>
        <v>XXXX</v>
      </c>
      <c r="B227" s="631"/>
      <c r="C227" s="169"/>
      <c r="D227" s="265"/>
      <c r="E227" s="265"/>
      <c r="F227" s="265"/>
      <c r="G227" s="265"/>
      <c r="H227" s="265"/>
      <c r="I227"/>
      <c r="J227" s="632" t="s">
        <v>26</v>
      </c>
      <c r="K227" s="632"/>
      <c r="L227" s="632"/>
      <c r="M227" s="632"/>
      <c r="O227" s="252"/>
      <c r="Q227" s="21"/>
    </row>
    <row r="228" spans="1:17" ht="6" customHeight="1">
      <c r="A228" s="21"/>
      <c r="B228" s="20"/>
      <c r="C228" s="21"/>
      <c r="D228" s="21"/>
      <c r="E228" s="21"/>
      <c r="F228" s="21"/>
      <c r="G228" s="21"/>
      <c r="H228" s="21"/>
      <c r="I228"/>
      <c r="J228" s="20"/>
      <c r="K228" s="19"/>
      <c r="L228" s="20"/>
      <c r="M228" s="253"/>
      <c r="O228" s="21"/>
      <c r="P228" s="21"/>
      <c r="Q228" s="21"/>
    </row>
    <row r="229" spans="1:17" ht="13.5">
      <c r="A229" s="21"/>
      <c r="B229" s="20"/>
      <c r="C229" s="21"/>
      <c r="D229" s="21"/>
      <c r="E229" s="21"/>
      <c r="F229" s="21"/>
      <c r="G229" s="21"/>
      <c r="H229" s="21"/>
      <c r="I229"/>
      <c r="J229" s="20"/>
      <c r="K229" s="19"/>
      <c r="L229" s="20"/>
      <c r="M229" s="272" t="s">
        <v>351</v>
      </c>
      <c r="O229" s="21"/>
      <c r="P229" s="21"/>
      <c r="Q229" s="21"/>
    </row>
    <row r="230" spans="1:17" ht="6" customHeight="1">
      <c r="A230" s="21"/>
      <c r="B230" s="20"/>
      <c r="C230" s="21"/>
      <c r="D230" s="21"/>
      <c r="E230" s="21"/>
      <c r="F230" s="21"/>
      <c r="G230" s="21"/>
      <c r="H230" s="21"/>
      <c r="I230" s="20"/>
      <c r="J230" s="20"/>
      <c r="K230" s="20"/>
      <c r="L230" s="19"/>
      <c r="M230" s="20"/>
      <c r="N230" s="253"/>
      <c r="O230" s="21"/>
      <c r="P230" s="21"/>
      <c r="Q230" s="21"/>
    </row>
    <row r="231" spans="1:17" ht="13.5">
      <c r="A231" s="633" t="s">
        <v>308</v>
      </c>
      <c r="B231" s="633"/>
      <c r="C231" s="633"/>
      <c r="D231" s="633"/>
      <c r="E231" s="633"/>
      <c r="F231" s="633"/>
      <c r="G231" s="633"/>
      <c r="H231" s="633"/>
      <c r="I231" s="633"/>
      <c r="J231" s="633"/>
      <c r="K231" s="633"/>
      <c r="L231" s="633"/>
      <c r="M231" s="633"/>
      <c r="N231" s="336"/>
      <c r="O231" s="336"/>
      <c r="P231" s="336"/>
      <c r="Q231" s="336"/>
    </row>
    <row r="232" spans="2:17" ht="12.75">
      <c r="B232" s="337"/>
      <c r="C232" s="337"/>
      <c r="D232" s="338"/>
      <c r="E232" s="338"/>
      <c r="G232" s="339"/>
      <c r="H232" s="339"/>
      <c r="I232" s="297"/>
      <c r="J232" s="337"/>
      <c r="K232" s="337"/>
      <c r="L232" s="297"/>
      <c r="M232" s="297"/>
      <c r="N232" s="297"/>
      <c r="O232" s="297"/>
      <c r="P232" s="297"/>
      <c r="Q232" s="297"/>
    </row>
    <row r="233" spans="4:17" ht="19.5" customHeight="1">
      <c r="D233" s="634" t="s">
        <v>352</v>
      </c>
      <c r="E233" s="634"/>
      <c r="F233" s="634"/>
      <c r="G233" s="634"/>
      <c r="H233" s="634"/>
      <c r="I233" s="340"/>
      <c r="J233" s="340"/>
      <c r="K233" s="337"/>
      <c r="L233" s="297"/>
      <c r="M233" s="297"/>
      <c r="N233" s="297"/>
      <c r="O233" s="297"/>
      <c r="P233" s="297"/>
      <c r="Q233" s="297"/>
    </row>
    <row r="234" spans="4:17" ht="18.75" customHeight="1">
      <c r="D234" s="628" t="s">
        <v>353</v>
      </c>
      <c r="E234" s="341" t="s">
        <v>354</v>
      </c>
      <c r="F234" s="342" t="s">
        <v>355</v>
      </c>
      <c r="G234" s="342" t="s">
        <v>356</v>
      </c>
      <c r="H234" s="629" t="s">
        <v>357</v>
      </c>
      <c r="I234" s="339"/>
      <c r="K234" s="343"/>
      <c r="L234" s="297"/>
      <c r="M234" s="297"/>
      <c r="N234" s="297"/>
      <c r="O234" s="297"/>
      <c r="P234" s="297"/>
      <c r="Q234" s="297"/>
    </row>
    <row r="235" spans="4:17" ht="18.75" customHeight="1">
      <c r="D235" s="628"/>
      <c r="E235" s="344" t="s">
        <v>358</v>
      </c>
      <c r="F235" s="345" t="s">
        <v>359</v>
      </c>
      <c r="G235" s="346" t="s">
        <v>360</v>
      </c>
      <c r="H235" s="629"/>
      <c r="I235" s="339"/>
      <c r="K235" s="343"/>
      <c r="L235" s="297"/>
      <c r="M235" s="297"/>
      <c r="N235" s="297"/>
      <c r="O235" s="297"/>
      <c r="P235" s="297"/>
      <c r="Q235" s="297"/>
    </row>
    <row r="236" spans="4:17" ht="18.75" customHeight="1">
      <c r="D236" s="628"/>
      <c r="E236" s="347" t="s">
        <v>361</v>
      </c>
      <c r="F236" s="347" t="s">
        <v>361</v>
      </c>
      <c r="G236" s="348" t="s">
        <v>236</v>
      </c>
      <c r="H236" s="629"/>
      <c r="I236" s="339"/>
      <c r="K236" s="343"/>
      <c r="L236" s="297"/>
      <c r="M236" s="297"/>
      <c r="N236" s="297"/>
      <c r="O236" s="297"/>
      <c r="P236" s="297"/>
      <c r="Q236" s="297"/>
    </row>
    <row r="237" spans="4:17" ht="21" customHeight="1">
      <c r="D237" s="349" t="s">
        <v>362</v>
      </c>
      <c r="E237" s="350">
        <f>IF('Relatório PCP - Tabela 8'!P16=0,"",'Relatório PCP - Tabela 8'!P16)</f>
      </c>
      <c r="F237" s="350">
        <f>IF('Relatório PCP - Tabela 8'!Q16=0,"",'Relatório PCP - Tabela 8'!Q16)</f>
      </c>
      <c r="G237" s="350">
        <f>IF('Relatório PCP - Tabela 8'!R16=0,"",'Relatório PCP - Tabela 8'!R16)</f>
      </c>
      <c r="H237" s="351">
        <f>Planilha12!F16</f>
        <v>0</v>
      </c>
      <c r="I237" s="320"/>
      <c r="K237" s="320"/>
      <c r="M237" s="297"/>
      <c r="N237" s="297"/>
      <c r="O237" s="297"/>
      <c r="P237" s="297"/>
      <c r="Q237" s="297"/>
    </row>
    <row r="238" spans="4:17" ht="21" customHeight="1">
      <c r="D238" s="352" t="s">
        <v>224</v>
      </c>
      <c r="E238" s="350">
        <f>IF('Relatório PCP - Tabela 8'!P18=0,"",'Relatório PCP - Tabela 8'!P18)</f>
      </c>
      <c r="F238" s="350">
        <f>IF('Relatório PCP - Tabela 8'!Q18=0,"",'Relatório PCP - Tabela 8'!Q18)</f>
      </c>
      <c r="G238" s="350">
        <f>IF('Relatório PCP - Tabela 8'!R18=0,"",'Relatório PCP - Tabela 8'!R18)</f>
      </c>
      <c r="H238" s="353">
        <f>Planilha12!F17</f>
        <v>0</v>
      </c>
      <c r="I238" s="320"/>
      <c r="K238" s="320"/>
      <c r="M238" s="297"/>
      <c r="N238" s="297"/>
      <c r="O238" s="297"/>
      <c r="P238" s="297"/>
      <c r="Q238" s="297"/>
    </row>
    <row r="239" spans="4:17" ht="21" customHeight="1">
      <c r="D239" s="354" t="s">
        <v>316</v>
      </c>
      <c r="E239" s="355">
        <f>IF(SUM(E237:E238)=0,"",SUM(E237:E238))</f>
      </c>
      <c r="F239" s="355">
        <f>IF(SUM(F237:F238)=0,"",SUM(F237:F238))</f>
      </c>
      <c r="G239" s="355">
        <f>IF(SUM(G237:G238)=0,"",SUM(G237:G238))</f>
      </c>
      <c r="H239" s="356">
        <f>SUM(H237:H238)</f>
        <v>0</v>
      </c>
      <c r="I239" s="320"/>
      <c r="K239" s="320"/>
      <c r="M239" s="297"/>
      <c r="N239" s="297"/>
      <c r="O239" s="297"/>
      <c r="P239" s="297"/>
      <c r="Q239" s="297"/>
    </row>
    <row r="240" spans="1:17" ht="13.5">
      <c r="A240" s="357"/>
      <c r="B240" s="310"/>
      <c r="C240" s="320"/>
      <c r="D240" s="320"/>
      <c r="E240" s="320"/>
      <c r="F240" s="320"/>
      <c r="G240" s="319"/>
      <c r="H240" s="320"/>
      <c r="I240" s="320"/>
      <c r="J240" s="319"/>
      <c r="K240" s="320"/>
      <c r="M240" s="320"/>
      <c r="N240" s="320"/>
      <c r="O240" s="320"/>
      <c r="P240" s="627"/>
      <c r="Q240" s="627"/>
    </row>
    <row r="241" spans="1:17" ht="13.5">
      <c r="A241" s="357"/>
      <c r="B241" s="310"/>
      <c r="C241" s="320"/>
      <c r="D241" s="320"/>
      <c r="E241" s="320"/>
      <c r="F241" s="320"/>
      <c r="G241" s="319"/>
      <c r="H241" s="320"/>
      <c r="I241" s="320"/>
      <c r="J241" s="319"/>
      <c r="K241" s="320"/>
      <c r="M241" s="320"/>
      <c r="N241" s="320"/>
      <c r="O241" s="320"/>
      <c r="P241" s="627"/>
      <c r="Q241" s="627"/>
    </row>
    <row r="242" spans="1:17" ht="13.5">
      <c r="A242" s="357"/>
      <c r="B242" s="310"/>
      <c r="C242" s="320"/>
      <c r="D242" s="320"/>
      <c r="E242" s="320"/>
      <c r="F242" s="320"/>
      <c r="G242" s="319"/>
      <c r="H242" s="320"/>
      <c r="I242" s="320"/>
      <c r="J242" s="319"/>
      <c r="K242" s="320"/>
      <c r="M242" s="320"/>
      <c r="N242" s="320"/>
      <c r="O242" s="320"/>
      <c r="P242" s="627"/>
      <c r="Q242" s="627"/>
    </row>
    <row r="243" spans="1:17" ht="13.5">
      <c r="A243" s="357"/>
      <c r="B243" s="310"/>
      <c r="C243" s="320"/>
      <c r="D243" s="320"/>
      <c r="E243" s="320"/>
      <c r="F243" s="320"/>
      <c r="G243" s="319"/>
      <c r="H243" s="320"/>
      <c r="I243" s="320"/>
      <c r="J243" s="319"/>
      <c r="K243" s="320"/>
      <c r="M243" s="320"/>
      <c r="N243" s="320"/>
      <c r="O243" s="320"/>
      <c r="P243" s="627"/>
      <c r="Q243" s="627"/>
    </row>
    <row r="244" spans="1:17" ht="13.5">
      <c r="A244" s="357"/>
      <c r="B244" s="310"/>
      <c r="C244" s="320"/>
      <c r="D244" s="320"/>
      <c r="E244" s="320"/>
      <c r="F244" s="320"/>
      <c r="G244" s="319"/>
      <c r="H244" s="320"/>
      <c r="I244" s="320"/>
      <c r="J244" s="319"/>
      <c r="K244" s="320"/>
      <c r="M244" s="320"/>
      <c r="N244" s="320"/>
      <c r="O244" s="320"/>
      <c r="P244" s="627"/>
      <c r="Q244" s="627"/>
    </row>
    <row r="245" spans="1:17" ht="13.5">
      <c r="A245" s="357"/>
      <c r="B245" s="310"/>
      <c r="C245" s="320"/>
      <c r="D245" s="320"/>
      <c r="E245" s="320"/>
      <c r="F245" s="320"/>
      <c r="G245" s="319"/>
      <c r="H245" s="320"/>
      <c r="I245" s="320"/>
      <c r="J245" s="319"/>
      <c r="K245" s="320"/>
      <c r="M245" s="320"/>
      <c r="N245" s="320"/>
      <c r="O245" s="320"/>
      <c r="P245" s="627"/>
      <c r="Q245" s="627"/>
    </row>
    <row r="246" spans="1:17" ht="13.5">
      <c r="A246" s="357"/>
      <c r="B246" s="310"/>
      <c r="C246" s="320"/>
      <c r="D246" s="320"/>
      <c r="E246" s="320"/>
      <c r="F246" s="320"/>
      <c r="G246" s="319"/>
      <c r="H246" s="320"/>
      <c r="I246" s="320"/>
      <c r="J246" s="319"/>
      <c r="K246" s="320"/>
      <c r="M246" s="320"/>
      <c r="N246" s="320"/>
      <c r="O246" s="320"/>
      <c r="P246" s="627"/>
      <c r="Q246" s="627"/>
    </row>
    <row r="247" spans="1:17" ht="13.5">
      <c r="A247" s="357"/>
      <c r="B247" s="310"/>
      <c r="C247" s="320"/>
      <c r="D247" s="320"/>
      <c r="E247" s="320"/>
      <c r="F247" s="320"/>
      <c r="G247" s="319"/>
      <c r="H247" s="320"/>
      <c r="I247" s="320"/>
      <c r="J247" s="319"/>
      <c r="K247" s="320"/>
      <c r="M247" s="320"/>
      <c r="N247" s="320"/>
      <c r="O247" s="320"/>
      <c r="P247" s="627"/>
      <c r="Q247" s="627"/>
    </row>
    <row r="330" ht="12.75">
      <c r="L330" s="358"/>
    </row>
  </sheetData>
  <sheetProtection sheet="1"/>
  <mergeCells count="314">
    <mergeCell ref="A1:D1"/>
    <mergeCell ref="J1:M1"/>
    <mergeCell ref="B3:B4"/>
    <mergeCell ref="J3:M3"/>
    <mergeCell ref="A5:B5"/>
    <mergeCell ref="J5:M5"/>
    <mergeCell ref="A6:B6"/>
    <mergeCell ref="J6:M6"/>
    <mergeCell ref="A10:M10"/>
    <mergeCell ref="A12:M12"/>
    <mergeCell ref="A13:A18"/>
    <mergeCell ref="B13:D18"/>
    <mergeCell ref="E13:I13"/>
    <mergeCell ref="J13:L14"/>
    <mergeCell ref="E14:G14"/>
    <mergeCell ref="H14:I14"/>
    <mergeCell ref="K17:K18"/>
    <mergeCell ref="A19:A23"/>
    <mergeCell ref="B19:D23"/>
    <mergeCell ref="E19:E23"/>
    <mergeCell ref="F19:F23"/>
    <mergeCell ref="G19:G23"/>
    <mergeCell ref="H19:H23"/>
    <mergeCell ref="I19:I23"/>
    <mergeCell ref="M19:M23"/>
    <mergeCell ref="A24:A28"/>
    <mergeCell ref="B24:D28"/>
    <mergeCell ref="E24:E28"/>
    <mergeCell ref="F24:F28"/>
    <mergeCell ref="G24:G28"/>
    <mergeCell ref="H24:H28"/>
    <mergeCell ref="I24:I28"/>
    <mergeCell ref="M24:M28"/>
    <mergeCell ref="A29:A33"/>
    <mergeCell ref="B29:D33"/>
    <mergeCell ref="E29:E33"/>
    <mergeCell ref="F29:F33"/>
    <mergeCell ref="G29:G33"/>
    <mergeCell ref="H29:H33"/>
    <mergeCell ref="I29:I33"/>
    <mergeCell ref="M29:M33"/>
    <mergeCell ref="A34:A38"/>
    <mergeCell ref="B34:D38"/>
    <mergeCell ref="E34:E38"/>
    <mergeCell ref="F34:F38"/>
    <mergeCell ref="G34:G38"/>
    <mergeCell ref="H34:H38"/>
    <mergeCell ref="I34:I38"/>
    <mergeCell ref="M34:M38"/>
    <mergeCell ref="A40:D40"/>
    <mergeCell ref="J40:M40"/>
    <mergeCell ref="A42:A43"/>
    <mergeCell ref="B42:B43"/>
    <mergeCell ref="J42:M42"/>
    <mergeCell ref="A44:B44"/>
    <mergeCell ref="J44:M44"/>
    <mergeCell ref="A45:B45"/>
    <mergeCell ref="J45:M45"/>
    <mergeCell ref="A49:M49"/>
    <mergeCell ref="A51:M51"/>
    <mergeCell ref="A52:A57"/>
    <mergeCell ref="B52:D57"/>
    <mergeCell ref="E52:I52"/>
    <mergeCell ref="J52:L53"/>
    <mergeCell ref="E53:G53"/>
    <mergeCell ref="H53:I53"/>
    <mergeCell ref="K56:K57"/>
    <mergeCell ref="L56:L57"/>
    <mergeCell ref="A58:A62"/>
    <mergeCell ref="B58:D62"/>
    <mergeCell ref="E58:E62"/>
    <mergeCell ref="F58:F62"/>
    <mergeCell ref="G58:G62"/>
    <mergeCell ref="H58:H62"/>
    <mergeCell ref="I58:I62"/>
    <mergeCell ref="M58:M62"/>
    <mergeCell ref="A63:A67"/>
    <mergeCell ref="B63:D67"/>
    <mergeCell ref="E63:E67"/>
    <mergeCell ref="F63:F67"/>
    <mergeCell ref="G63:G67"/>
    <mergeCell ref="H63:H67"/>
    <mergeCell ref="I63:I67"/>
    <mergeCell ref="M63:M67"/>
    <mergeCell ref="H73:H77"/>
    <mergeCell ref="I73:I77"/>
    <mergeCell ref="M73:M77"/>
    <mergeCell ref="A68:A72"/>
    <mergeCell ref="B68:D72"/>
    <mergeCell ref="E68:E72"/>
    <mergeCell ref="F68:F72"/>
    <mergeCell ref="G68:G72"/>
    <mergeCell ref="H68:H72"/>
    <mergeCell ref="F78:F82"/>
    <mergeCell ref="G78:G82"/>
    <mergeCell ref="H78:H82"/>
    <mergeCell ref="I68:I72"/>
    <mergeCell ref="M68:M72"/>
    <mergeCell ref="A73:A77"/>
    <mergeCell ref="B73:D77"/>
    <mergeCell ref="E73:E77"/>
    <mergeCell ref="F73:F77"/>
    <mergeCell ref="G73:G77"/>
    <mergeCell ref="I78:I82"/>
    <mergeCell ref="M78:M82"/>
    <mergeCell ref="A84:D84"/>
    <mergeCell ref="J84:M84"/>
    <mergeCell ref="A86:A87"/>
    <mergeCell ref="B86:B87"/>
    <mergeCell ref="J86:M86"/>
    <mergeCell ref="A78:A82"/>
    <mergeCell ref="B78:D82"/>
    <mergeCell ref="E78:E82"/>
    <mergeCell ref="A88:B88"/>
    <mergeCell ref="J88:M88"/>
    <mergeCell ref="A89:B89"/>
    <mergeCell ref="J89:M89"/>
    <mergeCell ref="A93:M93"/>
    <mergeCell ref="A95:M95"/>
    <mergeCell ref="A96:A101"/>
    <mergeCell ref="B96:D101"/>
    <mergeCell ref="E96:I96"/>
    <mergeCell ref="J96:L97"/>
    <mergeCell ref="E97:G97"/>
    <mergeCell ref="H97:I97"/>
    <mergeCell ref="K100:K101"/>
    <mergeCell ref="L100:L101"/>
    <mergeCell ref="A102:A106"/>
    <mergeCell ref="B102:D106"/>
    <mergeCell ref="E102:E106"/>
    <mergeCell ref="F102:F106"/>
    <mergeCell ref="G102:G106"/>
    <mergeCell ref="H102:H106"/>
    <mergeCell ref="I102:I106"/>
    <mergeCell ref="M102:M106"/>
    <mergeCell ref="A107:A111"/>
    <mergeCell ref="B107:D111"/>
    <mergeCell ref="E107:E111"/>
    <mergeCell ref="F107:F111"/>
    <mergeCell ref="G107:G111"/>
    <mergeCell ref="H107:H111"/>
    <mergeCell ref="I107:I111"/>
    <mergeCell ref="M107:M111"/>
    <mergeCell ref="H117:H121"/>
    <mergeCell ref="I117:I121"/>
    <mergeCell ref="M117:M121"/>
    <mergeCell ref="A112:A116"/>
    <mergeCell ref="B112:D116"/>
    <mergeCell ref="E112:E116"/>
    <mergeCell ref="F112:F116"/>
    <mergeCell ref="G112:G116"/>
    <mergeCell ref="H112:H116"/>
    <mergeCell ref="F122:F126"/>
    <mergeCell ref="G122:G126"/>
    <mergeCell ref="H122:H126"/>
    <mergeCell ref="I112:I116"/>
    <mergeCell ref="M112:M116"/>
    <mergeCell ref="A117:A121"/>
    <mergeCell ref="B117:D121"/>
    <mergeCell ref="E117:E121"/>
    <mergeCell ref="F117:F121"/>
    <mergeCell ref="G117:G121"/>
    <mergeCell ref="I122:I126"/>
    <mergeCell ref="M122:M126"/>
    <mergeCell ref="A128:D128"/>
    <mergeCell ref="J128:M128"/>
    <mergeCell ref="A130:A131"/>
    <mergeCell ref="B130:B131"/>
    <mergeCell ref="J130:M130"/>
    <mergeCell ref="A122:A126"/>
    <mergeCell ref="B122:D126"/>
    <mergeCell ref="E122:E126"/>
    <mergeCell ref="A132:B132"/>
    <mergeCell ref="J132:M132"/>
    <mergeCell ref="A133:B133"/>
    <mergeCell ref="J133:M133"/>
    <mergeCell ref="A137:M137"/>
    <mergeCell ref="A139:M139"/>
    <mergeCell ref="A140:A145"/>
    <mergeCell ref="B140:D145"/>
    <mergeCell ref="E140:I140"/>
    <mergeCell ref="J140:L141"/>
    <mergeCell ref="E141:G141"/>
    <mergeCell ref="H141:I141"/>
    <mergeCell ref="K144:K145"/>
    <mergeCell ref="L144:L145"/>
    <mergeCell ref="A146:A150"/>
    <mergeCell ref="B146:D150"/>
    <mergeCell ref="E146:E150"/>
    <mergeCell ref="F146:F150"/>
    <mergeCell ref="G146:G150"/>
    <mergeCell ref="H146:H150"/>
    <mergeCell ref="I146:I150"/>
    <mergeCell ref="M146:M150"/>
    <mergeCell ref="A151:A155"/>
    <mergeCell ref="B151:D155"/>
    <mergeCell ref="E151:E155"/>
    <mergeCell ref="F151:F155"/>
    <mergeCell ref="G151:G155"/>
    <mergeCell ref="H151:H155"/>
    <mergeCell ref="I151:I155"/>
    <mergeCell ref="M151:M155"/>
    <mergeCell ref="A156:A160"/>
    <mergeCell ref="B156:D160"/>
    <mergeCell ref="E156:E160"/>
    <mergeCell ref="F156:F160"/>
    <mergeCell ref="G156:G160"/>
    <mergeCell ref="H156:H160"/>
    <mergeCell ref="I156:I160"/>
    <mergeCell ref="M156:M160"/>
    <mergeCell ref="A161:A165"/>
    <mergeCell ref="B161:D165"/>
    <mergeCell ref="E161:E165"/>
    <mergeCell ref="F161:F165"/>
    <mergeCell ref="G161:G165"/>
    <mergeCell ref="H161:H165"/>
    <mergeCell ref="I161:I165"/>
    <mergeCell ref="M161:M165"/>
    <mergeCell ref="A166:A170"/>
    <mergeCell ref="B166:D170"/>
    <mergeCell ref="E166:E170"/>
    <mergeCell ref="F166:F170"/>
    <mergeCell ref="G166:G170"/>
    <mergeCell ref="H166:H170"/>
    <mergeCell ref="I166:I170"/>
    <mergeCell ref="M166:M170"/>
    <mergeCell ref="A171:A175"/>
    <mergeCell ref="B171:D175"/>
    <mergeCell ref="E171:E175"/>
    <mergeCell ref="F171:F175"/>
    <mergeCell ref="G171:G175"/>
    <mergeCell ref="H171:H175"/>
    <mergeCell ref="I171:I175"/>
    <mergeCell ref="M171:M175"/>
    <mergeCell ref="A177:D177"/>
    <mergeCell ref="J177:M177"/>
    <mergeCell ref="A179:A180"/>
    <mergeCell ref="B179:B180"/>
    <mergeCell ref="J179:M179"/>
    <mergeCell ref="A181:B181"/>
    <mergeCell ref="J181:M181"/>
    <mergeCell ref="A182:B182"/>
    <mergeCell ref="J182:M182"/>
    <mergeCell ref="A186:M186"/>
    <mergeCell ref="A188:M188"/>
    <mergeCell ref="A189:A194"/>
    <mergeCell ref="B189:D194"/>
    <mergeCell ref="E189:I189"/>
    <mergeCell ref="J189:L190"/>
    <mergeCell ref="E190:G190"/>
    <mergeCell ref="H190:I190"/>
    <mergeCell ref="K193:K194"/>
    <mergeCell ref="L193:L194"/>
    <mergeCell ref="B195:D195"/>
    <mergeCell ref="A196:A200"/>
    <mergeCell ref="B196:D200"/>
    <mergeCell ref="E196:E200"/>
    <mergeCell ref="F196:F200"/>
    <mergeCell ref="G196:G200"/>
    <mergeCell ref="H196:H200"/>
    <mergeCell ref="I196:I200"/>
    <mergeCell ref="M196:M200"/>
    <mergeCell ref="A201:A205"/>
    <mergeCell ref="B201:D205"/>
    <mergeCell ref="E201:E205"/>
    <mergeCell ref="F201:F205"/>
    <mergeCell ref="G201:G205"/>
    <mergeCell ref="H201:H205"/>
    <mergeCell ref="I201:I205"/>
    <mergeCell ref="M201:M205"/>
    <mergeCell ref="I211:I215"/>
    <mergeCell ref="M211:M215"/>
    <mergeCell ref="A206:A210"/>
    <mergeCell ref="B206:D210"/>
    <mergeCell ref="E206:E210"/>
    <mergeCell ref="F206:F210"/>
    <mergeCell ref="G206:G210"/>
    <mergeCell ref="H206:H210"/>
    <mergeCell ref="G216:G220"/>
    <mergeCell ref="H216:H220"/>
    <mergeCell ref="I206:I210"/>
    <mergeCell ref="M206:M210"/>
    <mergeCell ref="A211:A215"/>
    <mergeCell ref="B211:D215"/>
    <mergeCell ref="E211:E215"/>
    <mergeCell ref="F211:F215"/>
    <mergeCell ref="G211:G215"/>
    <mergeCell ref="H211:H215"/>
    <mergeCell ref="I216:I220"/>
    <mergeCell ref="M216:M220"/>
    <mergeCell ref="A222:D222"/>
    <mergeCell ref="J222:M222"/>
    <mergeCell ref="B224:B225"/>
    <mergeCell ref="J224:M224"/>
    <mergeCell ref="A216:A220"/>
    <mergeCell ref="B216:D220"/>
    <mergeCell ref="E216:E220"/>
    <mergeCell ref="F216:F220"/>
    <mergeCell ref="A226:B226"/>
    <mergeCell ref="J226:M226"/>
    <mergeCell ref="A227:B227"/>
    <mergeCell ref="J227:M227"/>
    <mergeCell ref="A231:M231"/>
    <mergeCell ref="D233:H233"/>
    <mergeCell ref="P244:Q244"/>
    <mergeCell ref="P245:Q245"/>
    <mergeCell ref="P246:Q246"/>
    <mergeCell ref="P247:Q247"/>
    <mergeCell ref="D234:D236"/>
    <mergeCell ref="H234:H236"/>
    <mergeCell ref="P240:Q240"/>
    <mergeCell ref="P241:Q241"/>
    <mergeCell ref="P242:Q242"/>
    <mergeCell ref="P243:Q243"/>
  </mergeCells>
  <printOptions/>
  <pageMargins left="1.7590277777777779" right="0.7875" top="1.1520833333333333" bottom="0.5368055555555555" header="0.7201388888888889" footer="0.5118055555555555"/>
  <pageSetup horizontalDpi="300" verticalDpi="300" orientation="landscape" paperSize="9" scale="74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5" manualBreakCount="5">
    <brk id="38" max="255" man="1"/>
    <brk id="82" max="255" man="1"/>
    <brk id="126" max="255" man="1"/>
    <brk id="175" max="255" man="1"/>
    <brk id="22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3"/>
  <sheetViews>
    <sheetView view="pageBreakPreview" zoomScale="103" zoomScaleSheetLayoutView="103" zoomScalePageLayoutView="0" workbookViewId="0" topLeftCell="A4">
      <selection activeCell="B3" sqref="B3:B4"/>
    </sheetView>
  </sheetViews>
  <sheetFormatPr defaultColWidth="11.57421875" defaultRowHeight="12.75"/>
  <cols>
    <col min="1" max="1" width="11.57421875" style="359" customWidth="1"/>
    <col min="2" max="2" width="9.140625" style="359" customWidth="1"/>
    <col min="3" max="3" width="11.57421875" style="359" customWidth="1"/>
    <col min="4" max="4" width="7.7109375" style="359" customWidth="1"/>
    <col min="5" max="5" width="7.8515625" style="359" customWidth="1"/>
    <col min="6" max="6" width="7.7109375" style="359" customWidth="1"/>
    <col min="7" max="7" width="7.57421875" style="359" customWidth="1"/>
    <col min="8" max="8" width="9.28125" style="359" customWidth="1"/>
    <col min="9" max="9" width="6.421875" style="359" customWidth="1"/>
    <col min="10" max="10" width="6.28125" style="359" customWidth="1"/>
    <col min="11" max="11" width="27.57421875" style="359" customWidth="1"/>
    <col min="12" max="12" width="13.28125" style="359" customWidth="1"/>
    <col min="13" max="13" width="3.421875" style="359" customWidth="1"/>
    <col min="14" max="16384" width="11.57421875" style="359" customWidth="1"/>
  </cols>
  <sheetData>
    <row r="1" spans="1:17" ht="17.25" customHeight="1">
      <c r="A1" s="466" t="s">
        <v>306</v>
      </c>
      <c r="B1" s="466"/>
      <c r="C1" s="466"/>
      <c r="D1" s="466"/>
      <c r="E1" s="625" t="str">
        <f>IF('PCP - Tabela 1'!B1=0,"",'PCP - Tabela 1'!B1)</f>
        <v>PGS Investigação Petrolífera LTDA</v>
      </c>
      <c r="F1" s="625"/>
      <c r="G1" s="261"/>
      <c r="H1" s="261"/>
      <c r="I1" s="261"/>
      <c r="J1" s="261"/>
      <c r="K1" s="626" t="s">
        <v>24</v>
      </c>
      <c r="L1" s="626"/>
      <c r="M1" s="360"/>
      <c r="N1" s="360"/>
      <c r="Q1" s="361"/>
    </row>
    <row r="2" spans="1:17" ht="6" customHeight="1">
      <c r="A2" s="20"/>
      <c r="B2" s="20"/>
      <c r="C2" s="20"/>
      <c r="D2" s="20"/>
      <c r="E2" s="20"/>
      <c r="F2" s="20"/>
      <c r="G2" s="20"/>
      <c r="H2" s="20"/>
      <c r="I2" s="169"/>
      <c r="J2" s="169"/>
      <c r="K2" s="169"/>
      <c r="L2" s="262"/>
      <c r="M2" s="362"/>
      <c r="N2" s="362"/>
      <c r="Q2" s="361"/>
    </row>
    <row r="3" spans="1:17" ht="12.75" customHeight="1">
      <c r="A3" s="263" t="s">
        <v>4</v>
      </c>
      <c r="B3" s="615">
        <v>9</v>
      </c>
      <c r="C3" s="19"/>
      <c r="D3" s="252"/>
      <c r="E3" s="252"/>
      <c r="F3" s="252"/>
      <c r="G3" s="252"/>
      <c r="H3" s="252"/>
      <c r="I3" s="252"/>
      <c r="J3" s="363"/>
      <c r="K3" s="633" t="s">
        <v>134</v>
      </c>
      <c r="L3" s="633"/>
      <c r="M3" s="364"/>
      <c r="N3" s="364"/>
      <c r="Q3" s="361"/>
    </row>
    <row r="4" spans="1:17" ht="12.75" customHeight="1">
      <c r="A4" s="264" t="s">
        <v>6</v>
      </c>
      <c r="B4" s="615"/>
      <c r="C4" s="20"/>
      <c r="D4" s="252"/>
      <c r="E4" s="252"/>
      <c r="F4" s="252"/>
      <c r="G4" s="252"/>
      <c r="H4" s="252"/>
      <c r="I4" s="252"/>
      <c r="J4" s="252"/>
      <c r="K4" s="252"/>
      <c r="L4" s="20"/>
      <c r="M4" s="365"/>
      <c r="N4" s="365"/>
      <c r="Q4" s="361"/>
    </row>
    <row r="5" spans="1:17" ht="12.75">
      <c r="A5" s="446" t="s">
        <v>3</v>
      </c>
      <c r="B5" s="446"/>
      <c r="C5" s="252"/>
      <c r="D5" s="252"/>
      <c r="E5" s="252"/>
      <c r="F5" s="252"/>
      <c r="G5" s="252"/>
      <c r="H5" s="252"/>
      <c r="I5" s="252"/>
      <c r="J5" s="260"/>
      <c r="K5" s="651" t="s">
        <v>135</v>
      </c>
      <c r="L5" s="651"/>
      <c r="M5" s="366"/>
      <c r="N5" s="366"/>
      <c r="Q5" s="361"/>
    </row>
    <row r="6" spans="1:17" ht="12.75">
      <c r="A6" s="631" t="str">
        <f>IF('Relatório PCP - Tabela 3'!H8=0,"",'Relatório PCP - Tabela 3'!H8)</f>
        <v>XXXX</v>
      </c>
      <c r="B6" s="631"/>
      <c r="C6" s="81"/>
      <c r="D6" s="265"/>
      <c r="E6" s="265"/>
      <c r="F6" s="265"/>
      <c r="G6" s="265"/>
      <c r="H6" s="265"/>
      <c r="I6" s="265"/>
      <c r="J6" s="260"/>
      <c r="K6" s="644" t="s">
        <v>26</v>
      </c>
      <c r="L6" s="644"/>
      <c r="M6" s="367"/>
      <c r="N6" s="367"/>
      <c r="Q6" s="361"/>
    </row>
    <row r="7" spans="1:17" ht="6" customHeight="1">
      <c r="A7" s="252"/>
      <c r="B7" s="252"/>
      <c r="C7" s="21"/>
      <c r="D7" s="251"/>
      <c r="E7" s="251"/>
      <c r="F7" s="251"/>
      <c r="G7" s="251"/>
      <c r="H7" s="251"/>
      <c r="I7" s="251"/>
      <c r="J7" s="251"/>
      <c r="K7" s="251"/>
      <c r="L7" s="252"/>
      <c r="M7" s="368"/>
      <c r="N7" s="368"/>
      <c r="P7" s="368"/>
      <c r="Q7" s="361"/>
    </row>
    <row r="8" spans="1:17" ht="12.75" customHeight="1">
      <c r="A8" s="260"/>
      <c r="B8" s="260"/>
      <c r="C8" s="260"/>
      <c r="D8" s="260"/>
      <c r="E8" s="252"/>
      <c r="F8" s="252"/>
      <c r="G8" s="252"/>
      <c r="H8" s="252"/>
      <c r="I8" s="252"/>
      <c r="J8" s="252"/>
      <c r="K8" s="251"/>
      <c r="L8" s="8" t="s">
        <v>191</v>
      </c>
      <c r="Q8" s="365"/>
    </row>
    <row r="9" spans="1:17" ht="6" customHeight="1">
      <c r="A9" s="369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1"/>
      <c r="N9" s="372"/>
      <c r="O9" s="373"/>
      <c r="P9" s="374"/>
      <c r="Q9" s="361"/>
    </row>
    <row r="10" spans="1:17" ht="17.25">
      <c r="A10" s="662" t="s">
        <v>363</v>
      </c>
      <c r="B10" s="662"/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371"/>
      <c r="N10" s="370"/>
      <c r="O10" s="374"/>
      <c r="P10" s="374"/>
      <c r="Q10" s="361"/>
    </row>
    <row r="11" spans="1:17" ht="16.5">
      <c r="A11" s="375"/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76"/>
      <c r="M11" s="371"/>
      <c r="N11" s="370"/>
      <c r="O11" s="374"/>
      <c r="P11" s="374"/>
      <c r="Q11" s="361"/>
    </row>
    <row r="12" spans="1:17" ht="13.5">
      <c r="A12" s="364"/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71"/>
      <c r="N12" s="370"/>
      <c r="O12" s="374"/>
      <c r="P12" s="374"/>
      <c r="Q12" s="361"/>
    </row>
    <row r="13" spans="1:17" ht="17.25" customHeight="1">
      <c r="A13" s="377"/>
      <c r="B13" s="378"/>
      <c r="C13" s="378"/>
      <c r="D13" s="378"/>
      <c r="E13" s="377"/>
      <c r="F13" s="377"/>
      <c r="G13" s="377"/>
      <c r="H13" s="377"/>
      <c r="I13" s="377"/>
      <c r="J13" s="377"/>
      <c r="K13" s="377"/>
      <c r="L13" s="377"/>
      <c r="M13" s="371"/>
      <c r="N13" s="379"/>
      <c r="O13" s="380"/>
      <c r="P13" s="381"/>
      <c r="Q13" s="361"/>
    </row>
    <row r="14" spans="1:17" ht="16.5" customHeight="1">
      <c r="A14" s="377"/>
      <c r="B14" s="378"/>
      <c r="C14" s="378"/>
      <c r="D14" s="378"/>
      <c r="E14" s="377"/>
      <c r="F14" s="377"/>
      <c r="G14" s="377"/>
      <c r="H14" s="382"/>
      <c r="I14" s="382"/>
      <c r="J14" s="377"/>
      <c r="K14" s="377"/>
      <c r="L14" s="377"/>
      <c r="M14" s="371"/>
      <c r="N14" s="383"/>
      <c r="O14" s="384"/>
      <c r="P14" s="361"/>
      <c r="Q14" s="361"/>
    </row>
    <row r="15" spans="1:17" ht="13.5">
      <c r="A15" s="377"/>
      <c r="B15" s="378"/>
      <c r="C15" s="378"/>
      <c r="D15" s="378"/>
      <c r="E15" s="377"/>
      <c r="F15" s="377"/>
      <c r="G15" s="377"/>
      <c r="H15" s="377"/>
      <c r="I15" s="377"/>
      <c r="J15" s="377"/>
      <c r="K15" s="377"/>
      <c r="L15" s="377"/>
      <c r="M15" s="371"/>
      <c r="N15" s="380"/>
      <c r="O15" s="380"/>
      <c r="P15" s="361"/>
      <c r="Q15" s="361"/>
    </row>
    <row r="16" spans="1:17" ht="13.5">
      <c r="A16" s="377"/>
      <c r="B16" s="378"/>
      <c r="C16" s="378"/>
      <c r="D16" s="378"/>
      <c r="E16" s="377"/>
      <c r="F16" s="377"/>
      <c r="G16" s="377"/>
      <c r="H16" s="377"/>
      <c r="I16" s="377"/>
      <c r="J16" s="377"/>
      <c r="K16" s="377"/>
      <c r="L16" s="377"/>
      <c r="M16" s="371"/>
      <c r="N16" s="380"/>
      <c r="O16" s="380"/>
      <c r="P16" s="361"/>
      <c r="Q16" s="361"/>
    </row>
    <row r="17" spans="1:17" ht="13.5">
      <c r="A17" s="377"/>
      <c r="B17" s="378"/>
      <c r="C17" s="378"/>
      <c r="D17" s="378"/>
      <c r="E17" s="385"/>
      <c r="F17" s="377"/>
      <c r="G17" s="377"/>
      <c r="H17" s="377"/>
      <c r="I17" s="377"/>
      <c r="J17" s="377"/>
      <c r="K17" s="377"/>
      <c r="L17" s="377"/>
      <c r="M17" s="371"/>
      <c r="N17" s="380"/>
      <c r="O17" s="380"/>
      <c r="P17" s="361"/>
      <c r="Q17" s="361"/>
    </row>
    <row r="18" spans="1:17" ht="13.5">
      <c r="A18" s="377"/>
      <c r="B18" s="378"/>
      <c r="C18" s="378"/>
      <c r="D18" s="378"/>
      <c r="E18" s="386"/>
      <c r="F18" s="385"/>
      <c r="G18" s="385"/>
      <c r="H18" s="377"/>
      <c r="I18" s="385"/>
      <c r="J18" s="387"/>
      <c r="K18" s="377"/>
      <c r="L18" s="377"/>
      <c r="M18" s="371"/>
      <c r="N18" s="379"/>
      <c r="O18" s="388"/>
      <c r="P18" s="361"/>
      <c r="Q18" s="361"/>
    </row>
    <row r="19" spans="1:17" ht="12.75" customHeight="1">
      <c r="A19" s="389"/>
      <c r="B19" s="390"/>
      <c r="C19" s="390"/>
      <c r="D19" s="390"/>
      <c r="E19" s="391"/>
      <c r="F19" s="391"/>
      <c r="G19" s="391"/>
      <c r="H19" s="391"/>
      <c r="I19" s="391"/>
      <c r="J19" s="392"/>
      <c r="K19" s="392"/>
      <c r="L19" s="392"/>
      <c r="M19" s="371"/>
      <c r="N19" s="379"/>
      <c r="O19" s="388"/>
      <c r="P19" s="393"/>
      <c r="Q19" s="361"/>
    </row>
    <row r="20" spans="1:17" ht="13.5">
      <c r="A20" s="389"/>
      <c r="B20" s="390"/>
      <c r="C20" s="390"/>
      <c r="D20" s="390"/>
      <c r="E20" s="391"/>
      <c r="F20" s="391"/>
      <c r="G20" s="391"/>
      <c r="H20" s="391"/>
      <c r="I20" s="391"/>
      <c r="J20" s="392"/>
      <c r="K20" s="392"/>
      <c r="L20" s="392"/>
      <c r="M20" s="371"/>
      <c r="N20" s="384"/>
      <c r="O20" s="388"/>
      <c r="P20" s="361"/>
      <c r="Q20" s="361"/>
    </row>
    <row r="21" spans="1:17" ht="13.5">
      <c r="A21" s="389"/>
      <c r="B21" s="390"/>
      <c r="C21" s="390"/>
      <c r="D21" s="390"/>
      <c r="E21" s="391"/>
      <c r="F21" s="391"/>
      <c r="G21" s="391"/>
      <c r="H21" s="391"/>
      <c r="I21" s="391"/>
      <c r="J21" s="392"/>
      <c r="K21" s="392"/>
      <c r="L21" s="392"/>
      <c r="M21" s="371"/>
      <c r="N21" s="394"/>
      <c r="O21" s="388"/>
      <c r="P21" s="361"/>
      <c r="Q21" s="361"/>
    </row>
    <row r="22" spans="1:17" ht="13.5">
      <c r="A22" s="389"/>
      <c r="B22" s="390"/>
      <c r="C22" s="390"/>
      <c r="D22" s="390"/>
      <c r="E22" s="391"/>
      <c r="F22" s="391"/>
      <c r="G22" s="391"/>
      <c r="H22" s="391"/>
      <c r="I22" s="391"/>
      <c r="J22" s="392"/>
      <c r="K22" s="392"/>
      <c r="L22" s="392"/>
      <c r="M22" s="371"/>
      <c r="N22" s="379"/>
      <c r="O22" s="380"/>
      <c r="P22" s="394"/>
      <c r="Q22" s="361"/>
    </row>
    <row r="23" spans="1:17" ht="13.5">
      <c r="A23" s="389"/>
      <c r="B23" s="390"/>
      <c r="C23" s="390"/>
      <c r="D23" s="390"/>
      <c r="E23" s="391"/>
      <c r="F23" s="391"/>
      <c r="G23" s="391"/>
      <c r="H23" s="391"/>
      <c r="I23" s="391"/>
      <c r="J23" s="392"/>
      <c r="K23" s="392"/>
      <c r="L23" s="392"/>
      <c r="M23" s="371"/>
      <c r="N23" s="394"/>
      <c r="O23" s="384"/>
      <c r="P23" s="394"/>
      <c r="Q23" s="394"/>
    </row>
    <row r="24" spans="1:17" ht="12.75" customHeight="1">
      <c r="A24" s="389"/>
      <c r="B24" s="390"/>
      <c r="C24" s="390"/>
      <c r="D24" s="390"/>
      <c r="E24" s="391"/>
      <c r="F24" s="391"/>
      <c r="G24" s="391"/>
      <c r="H24" s="391"/>
      <c r="I24" s="391"/>
      <c r="J24" s="392"/>
      <c r="K24" s="392"/>
      <c r="L24" s="392"/>
      <c r="M24" s="371"/>
      <c r="N24" s="371"/>
      <c r="O24" s="395"/>
      <c r="P24" s="384"/>
      <c r="Q24" s="394"/>
    </row>
    <row r="25" spans="1:17" ht="13.5">
      <c r="A25" s="389"/>
      <c r="B25" s="390"/>
      <c r="C25" s="390"/>
      <c r="D25" s="390"/>
      <c r="E25" s="391"/>
      <c r="F25" s="391"/>
      <c r="G25" s="391"/>
      <c r="H25" s="391"/>
      <c r="I25" s="391"/>
      <c r="J25" s="392"/>
      <c r="K25" s="392"/>
      <c r="L25" s="392"/>
      <c r="M25" s="371"/>
      <c r="N25" s="371"/>
      <c r="O25" s="396"/>
      <c r="P25" s="397"/>
      <c r="Q25" s="394"/>
    </row>
    <row r="26" spans="1:17" ht="13.5">
      <c r="A26" s="389"/>
      <c r="B26" s="390"/>
      <c r="C26" s="390"/>
      <c r="D26" s="390"/>
      <c r="E26" s="391"/>
      <c r="F26" s="391"/>
      <c r="G26" s="391"/>
      <c r="H26" s="391"/>
      <c r="I26" s="391"/>
      <c r="J26" s="392"/>
      <c r="K26" s="392"/>
      <c r="L26" s="392"/>
      <c r="M26" s="371"/>
      <c r="N26" s="394"/>
      <c r="O26" s="396"/>
      <c r="P26" s="397"/>
      <c r="Q26" s="394"/>
    </row>
    <row r="27" spans="1:17" ht="13.5">
      <c r="A27" s="389"/>
      <c r="B27" s="390"/>
      <c r="C27" s="390"/>
      <c r="D27" s="390"/>
      <c r="E27" s="391"/>
      <c r="F27" s="391"/>
      <c r="G27" s="391"/>
      <c r="H27" s="391"/>
      <c r="I27" s="391"/>
      <c r="J27" s="392"/>
      <c r="K27" s="392"/>
      <c r="L27" s="392"/>
      <c r="M27" s="371"/>
      <c r="N27" s="394"/>
      <c r="O27" s="396"/>
      <c r="P27" s="384"/>
      <c r="Q27" s="394"/>
    </row>
    <row r="28" spans="1:17" ht="13.5">
      <c r="A28" s="389"/>
      <c r="B28" s="390"/>
      <c r="C28" s="390"/>
      <c r="D28" s="390"/>
      <c r="E28" s="391"/>
      <c r="F28" s="391"/>
      <c r="G28" s="391"/>
      <c r="H28" s="391"/>
      <c r="I28" s="391"/>
      <c r="J28" s="392"/>
      <c r="K28" s="392"/>
      <c r="L28" s="392"/>
      <c r="M28" s="371"/>
      <c r="N28" s="394"/>
      <c r="O28" s="396"/>
      <c r="P28" s="397"/>
      <c r="Q28" s="394"/>
    </row>
    <row r="29" spans="1:17" ht="12.75" customHeight="1">
      <c r="A29" s="389"/>
      <c r="B29" s="390"/>
      <c r="C29" s="390"/>
      <c r="D29" s="390"/>
      <c r="E29" s="391"/>
      <c r="F29" s="391"/>
      <c r="G29" s="391"/>
      <c r="H29" s="391"/>
      <c r="I29" s="391"/>
      <c r="J29" s="392"/>
      <c r="K29" s="392"/>
      <c r="L29" s="392"/>
      <c r="M29" s="371"/>
      <c r="N29" s="394"/>
      <c r="O29" s="396"/>
      <c r="P29" s="397"/>
      <c r="Q29" s="394"/>
    </row>
    <row r="30" spans="1:17" ht="13.5">
      <c r="A30" s="389"/>
      <c r="B30" s="390"/>
      <c r="C30" s="390"/>
      <c r="D30" s="390"/>
      <c r="E30" s="391"/>
      <c r="F30" s="391"/>
      <c r="G30" s="391"/>
      <c r="H30" s="391"/>
      <c r="I30" s="391"/>
      <c r="J30" s="392"/>
      <c r="K30" s="392"/>
      <c r="L30" s="392"/>
      <c r="M30" s="371"/>
      <c r="N30" s="394"/>
      <c r="O30" s="396"/>
      <c r="P30" s="397"/>
      <c r="Q30" s="394"/>
    </row>
    <row r="31" spans="1:17" ht="13.5">
      <c r="A31" s="389"/>
      <c r="B31" s="390"/>
      <c r="C31" s="390"/>
      <c r="D31" s="390"/>
      <c r="E31" s="391"/>
      <c r="F31" s="391"/>
      <c r="G31" s="391"/>
      <c r="H31" s="391"/>
      <c r="I31" s="391"/>
      <c r="J31" s="392"/>
      <c r="K31" s="392"/>
      <c r="L31" s="392"/>
      <c r="M31" s="371"/>
      <c r="N31" s="394"/>
      <c r="O31" s="396"/>
      <c r="P31" s="397"/>
      <c r="Q31" s="394"/>
    </row>
    <row r="32" spans="1:17" ht="13.5">
      <c r="A32" s="389"/>
      <c r="B32" s="390"/>
      <c r="C32" s="390"/>
      <c r="D32" s="390"/>
      <c r="E32" s="391"/>
      <c r="F32" s="391"/>
      <c r="G32" s="391"/>
      <c r="H32" s="391"/>
      <c r="I32" s="391"/>
      <c r="J32" s="392"/>
      <c r="K32" s="392"/>
      <c r="L32" s="392"/>
      <c r="M32" s="371"/>
      <c r="N32" s="394"/>
      <c r="O32" s="396"/>
      <c r="P32" s="384"/>
      <c r="Q32" s="394"/>
    </row>
    <row r="33" spans="1:17" ht="13.5">
      <c r="A33" s="389"/>
      <c r="B33" s="390"/>
      <c r="C33" s="390"/>
      <c r="D33" s="390"/>
      <c r="E33" s="391"/>
      <c r="F33" s="391"/>
      <c r="G33" s="391"/>
      <c r="H33" s="391"/>
      <c r="I33" s="391"/>
      <c r="J33" s="392"/>
      <c r="K33" s="392"/>
      <c r="L33" s="392"/>
      <c r="M33" s="371"/>
      <c r="N33" s="394"/>
      <c r="O33" s="396"/>
      <c r="P33" s="397"/>
      <c r="Q33" s="394"/>
    </row>
    <row r="34" spans="1:17" ht="12.75" customHeight="1">
      <c r="A34" s="389"/>
      <c r="B34" s="390"/>
      <c r="C34" s="390"/>
      <c r="D34" s="390"/>
      <c r="E34" s="391"/>
      <c r="F34" s="391"/>
      <c r="G34" s="391"/>
      <c r="H34" s="391"/>
      <c r="I34" s="391"/>
      <c r="J34" s="392"/>
      <c r="K34" s="392"/>
      <c r="L34" s="392"/>
      <c r="M34" s="371"/>
      <c r="N34" s="394"/>
      <c r="O34" s="396"/>
      <c r="P34" s="397"/>
      <c r="Q34" s="394"/>
    </row>
    <row r="35" spans="1:17" ht="13.5">
      <c r="A35" s="389"/>
      <c r="B35" s="390"/>
      <c r="C35" s="390"/>
      <c r="D35" s="390"/>
      <c r="E35" s="391"/>
      <c r="F35" s="391"/>
      <c r="G35" s="391"/>
      <c r="H35" s="391"/>
      <c r="I35" s="391"/>
      <c r="J35" s="392"/>
      <c r="K35" s="392"/>
      <c r="L35" s="392"/>
      <c r="M35" s="371"/>
      <c r="N35" s="394"/>
      <c r="O35" s="396"/>
      <c r="P35" s="397"/>
      <c r="Q35" s="394"/>
    </row>
    <row r="36" spans="1:17" ht="13.5">
      <c r="A36" s="389"/>
      <c r="B36" s="390"/>
      <c r="C36" s="390"/>
      <c r="D36" s="390"/>
      <c r="E36" s="391"/>
      <c r="F36" s="391"/>
      <c r="G36" s="391"/>
      <c r="H36" s="391"/>
      <c r="I36" s="391"/>
      <c r="J36" s="392"/>
      <c r="K36" s="392"/>
      <c r="L36" s="392"/>
      <c r="M36" s="371"/>
      <c r="N36" s="394"/>
      <c r="O36" s="396"/>
      <c r="P36" s="397"/>
      <c r="Q36" s="394"/>
    </row>
    <row r="37" spans="1:17" ht="13.5">
      <c r="A37" s="389"/>
      <c r="B37" s="390"/>
      <c r="C37" s="390"/>
      <c r="D37" s="390"/>
      <c r="E37" s="391"/>
      <c r="F37" s="391"/>
      <c r="G37" s="391"/>
      <c r="H37" s="391"/>
      <c r="I37" s="391"/>
      <c r="J37" s="392"/>
      <c r="K37" s="392"/>
      <c r="L37" s="392"/>
      <c r="M37" s="371"/>
      <c r="N37" s="394"/>
      <c r="O37" s="396"/>
      <c r="P37" s="397"/>
      <c r="Q37" s="394"/>
    </row>
    <row r="38" spans="1:17" ht="13.5">
      <c r="A38" s="389"/>
      <c r="B38" s="390"/>
      <c r="C38" s="390"/>
      <c r="D38" s="390"/>
      <c r="E38" s="391"/>
      <c r="F38" s="391"/>
      <c r="G38" s="391"/>
      <c r="H38" s="391"/>
      <c r="I38" s="391"/>
      <c r="J38" s="392"/>
      <c r="K38" s="392"/>
      <c r="L38" s="392"/>
      <c r="M38" s="394"/>
      <c r="N38" s="394"/>
      <c r="O38" s="396"/>
      <c r="P38" s="371"/>
      <c r="Q38" s="394"/>
    </row>
    <row r="39" spans="1:17" ht="12.75">
      <c r="A39" s="365"/>
      <c r="B39" s="398"/>
      <c r="C39" s="399"/>
      <c r="D39" s="399"/>
      <c r="E39" s="400"/>
      <c r="F39" s="400"/>
      <c r="G39" s="400"/>
      <c r="H39" s="401"/>
      <c r="I39" s="402"/>
      <c r="J39" s="365"/>
      <c r="K39" s="403"/>
      <c r="L39" s="404"/>
      <c r="M39" s="394"/>
      <c r="N39" s="371"/>
      <c r="Q39" s="361"/>
    </row>
    <row r="40" spans="1:17" ht="18">
      <c r="A40" s="377"/>
      <c r="B40" s="377"/>
      <c r="C40" s="377"/>
      <c r="D40" s="377"/>
      <c r="E40" s="405"/>
      <c r="F40" s="405"/>
      <c r="G40" s="405"/>
      <c r="H40" s="405"/>
      <c r="I40" s="405"/>
      <c r="J40" s="405"/>
      <c r="K40" s="360"/>
      <c r="L40" s="360"/>
      <c r="M40" s="360"/>
      <c r="N40" s="360"/>
      <c r="Q40" s="361"/>
    </row>
    <row r="41" spans="1:17" ht="23.25">
      <c r="A41" s="365"/>
      <c r="B41" s="365"/>
      <c r="C41" s="365"/>
      <c r="D41" s="365"/>
      <c r="E41" s="365"/>
      <c r="F41" s="365"/>
      <c r="G41" s="365"/>
      <c r="H41" s="365"/>
      <c r="I41" s="406"/>
      <c r="J41" s="406"/>
      <c r="K41" s="406"/>
      <c r="L41" s="362"/>
      <c r="M41" s="362"/>
      <c r="N41" s="362"/>
      <c r="Q41" s="361"/>
    </row>
    <row r="42" spans="1:17" ht="13.5">
      <c r="A42" s="368"/>
      <c r="B42" s="403"/>
      <c r="C42" s="365"/>
      <c r="D42" s="368"/>
      <c r="E42" s="368"/>
      <c r="F42" s="368"/>
      <c r="G42" s="368"/>
      <c r="H42" s="368"/>
      <c r="I42" s="368"/>
      <c r="J42" s="368"/>
      <c r="K42" s="364"/>
      <c r="L42" s="364"/>
      <c r="M42" s="364"/>
      <c r="N42" s="364"/>
      <c r="Q42" s="361"/>
    </row>
    <row r="43" spans="1:17" ht="12.75">
      <c r="A43" s="368"/>
      <c r="B43" s="403"/>
      <c r="C43" s="365"/>
      <c r="D43" s="368"/>
      <c r="E43" s="368"/>
      <c r="F43" s="368"/>
      <c r="G43" s="368"/>
      <c r="H43" s="368"/>
      <c r="I43" s="368"/>
      <c r="J43" s="368"/>
      <c r="K43" s="368"/>
      <c r="L43" s="365"/>
      <c r="M43" s="365"/>
      <c r="N43" s="365"/>
      <c r="Q43" s="361"/>
    </row>
    <row r="44" spans="1:17" ht="12.75">
      <c r="A44" s="368"/>
      <c r="B44" s="368"/>
      <c r="C44" s="368"/>
      <c r="D44" s="368"/>
      <c r="E44" s="368"/>
      <c r="F44" s="368"/>
      <c r="G44" s="368"/>
      <c r="H44" s="368"/>
      <c r="I44" s="368"/>
      <c r="J44" s="371"/>
      <c r="K44" s="366"/>
      <c r="L44" s="366"/>
      <c r="M44" s="366"/>
      <c r="N44" s="366"/>
      <c r="Q44" s="361"/>
    </row>
    <row r="45" spans="1:17" ht="12.75">
      <c r="A45" s="407"/>
      <c r="B45" s="407"/>
      <c r="C45" s="407"/>
      <c r="D45" s="408"/>
      <c r="E45" s="408"/>
      <c r="F45" s="408"/>
      <c r="G45" s="408"/>
      <c r="H45" s="408"/>
      <c r="I45" s="408"/>
      <c r="J45" s="371"/>
      <c r="K45" s="367"/>
      <c r="L45" s="367"/>
      <c r="M45" s="367"/>
      <c r="N45" s="367"/>
      <c r="Q45" s="361"/>
    </row>
    <row r="46" spans="1:17" ht="6" customHeight="1">
      <c r="A46" s="368"/>
      <c r="B46" s="368"/>
      <c r="C46" s="394"/>
      <c r="D46" s="403"/>
      <c r="E46" s="403"/>
      <c r="F46" s="403"/>
      <c r="G46" s="403"/>
      <c r="H46" s="403"/>
      <c r="I46" s="403"/>
      <c r="J46" s="403"/>
      <c r="K46" s="404"/>
      <c r="L46" s="368"/>
      <c r="M46" s="368"/>
      <c r="N46" s="368"/>
      <c r="P46" s="368"/>
      <c r="Q46" s="361"/>
    </row>
    <row r="47" spans="1:17" ht="12.75">
      <c r="A47" s="371"/>
      <c r="B47" s="371"/>
      <c r="C47" s="371"/>
      <c r="D47" s="371"/>
      <c r="E47" s="368"/>
      <c r="F47" s="368"/>
      <c r="G47" s="368"/>
      <c r="H47" s="368"/>
      <c r="I47" s="368"/>
      <c r="J47" s="368"/>
      <c r="K47" s="404"/>
      <c r="L47" s="368"/>
      <c r="M47" s="368"/>
      <c r="N47" s="368"/>
      <c r="Q47" s="365"/>
    </row>
    <row r="48" spans="1:17" ht="6" customHeight="1">
      <c r="A48" s="369"/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404"/>
      <c r="M48" s="394"/>
      <c r="N48" s="394"/>
      <c r="O48" s="361"/>
      <c r="P48" s="361"/>
      <c r="Q48" s="361"/>
    </row>
    <row r="49" spans="1:17" ht="12.75" customHeight="1">
      <c r="A49" s="364"/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94"/>
      <c r="N49" s="394"/>
      <c r="O49" s="361"/>
      <c r="P49" s="361"/>
      <c r="Q49" s="361"/>
    </row>
    <row r="50" spans="1:17" ht="12.75" customHeight="1">
      <c r="A50" s="364"/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76"/>
      <c r="M50" s="394"/>
      <c r="N50" s="394"/>
      <c r="O50" s="361"/>
      <c r="P50" s="361"/>
      <c r="Q50" s="361"/>
    </row>
    <row r="51" spans="1:17" ht="13.5">
      <c r="A51" s="364"/>
      <c r="B51" s="364"/>
      <c r="C51" s="364"/>
      <c r="D51" s="364"/>
      <c r="E51" s="364"/>
      <c r="F51" s="364"/>
      <c r="G51" s="364"/>
      <c r="H51" s="364"/>
      <c r="I51" s="364"/>
      <c r="J51" s="364"/>
      <c r="K51" s="364"/>
      <c r="L51" s="364"/>
      <c r="M51" s="394"/>
      <c r="N51" s="394"/>
      <c r="O51" s="368"/>
      <c r="P51" s="368"/>
      <c r="Q51" s="361"/>
    </row>
    <row r="52" spans="1:17" ht="12.75" customHeight="1">
      <c r="A52" s="377"/>
      <c r="B52" s="378"/>
      <c r="C52" s="378"/>
      <c r="D52" s="378"/>
      <c r="E52" s="377"/>
      <c r="F52" s="377"/>
      <c r="G52" s="377"/>
      <c r="H52" s="377"/>
      <c r="I52" s="377"/>
      <c r="J52" s="377"/>
      <c r="K52" s="377"/>
      <c r="L52" s="377"/>
      <c r="M52" s="368"/>
      <c r="N52" s="368"/>
      <c r="O52" s="368"/>
      <c r="P52" s="368"/>
      <c r="Q52" s="361"/>
    </row>
    <row r="53" spans="1:17" ht="13.5">
      <c r="A53" s="377"/>
      <c r="B53" s="378"/>
      <c r="C53" s="378"/>
      <c r="D53" s="378"/>
      <c r="E53" s="377"/>
      <c r="F53" s="377"/>
      <c r="G53" s="377"/>
      <c r="H53" s="382"/>
      <c r="I53" s="382"/>
      <c r="J53" s="377"/>
      <c r="K53" s="377"/>
      <c r="L53" s="377"/>
      <c r="M53" s="368"/>
      <c r="N53" s="368"/>
      <c r="O53" s="368"/>
      <c r="P53" s="368"/>
      <c r="Q53" s="361"/>
    </row>
    <row r="54" spans="1:17" ht="13.5">
      <c r="A54" s="377"/>
      <c r="B54" s="378"/>
      <c r="C54" s="378"/>
      <c r="D54" s="378"/>
      <c r="E54" s="377"/>
      <c r="F54" s="377"/>
      <c r="G54" s="377"/>
      <c r="H54" s="377"/>
      <c r="I54" s="377"/>
      <c r="J54" s="377"/>
      <c r="K54" s="377"/>
      <c r="L54" s="377"/>
      <c r="M54" s="368"/>
      <c r="N54" s="368"/>
      <c r="O54" s="368"/>
      <c r="P54" s="368"/>
      <c r="Q54" s="361"/>
    </row>
    <row r="55" spans="1:17" ht="13.5">
      <c r="A55" s="377"/>
      <c r="B55" s="378"/>
      <c r="C55" s="378"/>
      <c r="D55" s="378"/>
      <c r="E55" s="377"/>
      <c r="F55" s="377"/>
      <c r="G55" s="377"/>
      <c r="H55" s="377"/>
      <c r="I55" s="377"/>
      <c r="J55" s="377"/>
      <c r="K55" s="377"/>
      <c r="L55" s="377"/>
      <c r="M55" s="368"/>
      <c r="N55" s="394"/>
      <c r="O55" s="361"/>
      <c r="P55" s="368"/>
      <c r="Q55" s="361"/>
    </row>
    <row r="56" spans="1:17" ht="13.5">
      <c r="A56" s="377"/>
      <c r="B56" s="378"/>
      <c r="C56" s="378"/>
      <c r="D56" s="378"/>
      <c r="E56" s="385"/>
      <c r="F56" s="377"/>
      <c r="G56" s="377"/>
      <c r="H56" s="377"/>
      <c r="I56" s="377"/>
      <c r="J56" s="377"/>
      <c r="K56" s="377"/>
      <c r="L56" s="377"/>
      <c r="M56" s="368"/>
      <c r="N56" s="394"/>
      <c r="O56" s="361"/>
      <c r="P56" s="368"/>
      <c r="Q56" s="361"/>
    </row>
    <row r="57" spans="1:17" ht="13.5">
      <c r="A57" s="377"/>
      <c r="B57" s="378"/>
      <c r="C57" s="378"/>
      <c r="D57" s="378"/>
      <c r="E57" s="371"/>
      <c r="F57" s="385"/>
      <c r="G57" s="385"/>
      <c r="H57" s="377"/>
      <c r="I57" s="385"/>
      <c r="J57" s="387"/>
      <c r="K57" s="377"/>
      <c r="L57" s="377"/>
      <c r="M57" s="404"/>
      <c r="N57" s="404"/>
      <c r="O57" s="404"/>
      <c r="P57" s="404"/>
      <c r="Q57" s="361"/>
    </row>
    <row r="58" spans="1:17" ht="12.75" customHeight="1">
      <c r="A58" s="389"/>
      <c r="B58" s="390"/>
      <c r="C58" s="390"/>
      <c r="D58" s="390"/>
      <c r="E58" s="391"/>
      <c r="F58" s="391"/>
      <c r="G58" s="391"/>
      <c r="H58" s="391"/>
      <c r="I58" s="391"/>
      <c r="J58" s="392"/>
      <c r="K58" s="392"/>
      <c r="L58" s="392"/>
      <c r="M58" s="404"/>
      <c r="N58" s="404"/>
      <c r="O58" s="404"/>
      <c r="P58" s="404"/>
      <c r="Q58" s="361"/>
    </row>
    <row r="59" spans="1:17" ht="13.5">
      <c r="A59" s="389"/>
      <c r="B59" s="390"/>
      <c r="C59" s="390"/>
      <c r="D59" s="390"/>
      <c r="E59" s="391"/>
      <c r="F59" s="391"/>
      <c r="G59" s="391"/>
      <c r="H59" s="391"/>
      <c r="I59" s="391"/>
      <c r="J59" s="392"/>
      <c r="K59" s="392"/>
      <c r="L59" s="392"/>
      <c r="M59" s="404"/>
      <c r="N59" s="404"/>
      <c r="O59" s="404"/>
      <c r="P59" s="404"/>
      <c r="Q59" s="361"/>
    </row>
    <row r="60" spans="1:17" ht="13.5">
      <c r="A60" s="389"/>
      <c r="B60" s="390"/>
      <c r="C60" s="390"/>
      <c r="D60" s="390"/>
      <c r="E60" s="391"/>
      <c r="F60" s="391"/>
      <c r="G60" s="391"/>
      <c r="H60" s="391"/>
      <c r="I60" s="391"/>
      <c r="J60" s="392"/>
      <c r="K60" s="392"/>
      <c r="L60" s="392"/>
      <c r="M60" s="404"/>
      <c r="N60" s="404"/>
      <c r="O60" s="404"/>
      <c r="P60" s="404"/>
      <c r="Q60" s="361"/>
    </row>
    <row r="61" spans="1:17" ht="13.5">
      <c r="A61" s="389"/>
      <c r="B61" s="390"/>
      <c r="C61" s="390"/>
      <c r="D61" s="390"/>
      <c r="E61" s="391"/>
      <c r="F61" s="391"/>
      <c r="G61" s="391"/>
      <c r="H61" s="391"/>
      <c r="I61" s="391"/>
      <c r="J61" s="392"/>
      <c r="K61" s="392"/>
      <c r="L61" s="392"/>
      <c r="M61" s="404"/>
      <c r="N61" s="404"/>
      <c r="O61" s="404"/>
      <c r="P61" s="404"/>
      <c r="Q61" s="361"/>
    </row>
    <row r="62" spans="1:17" ht="13.5">
      <c r="A62" s="389"/>
      <c r="B62" s="390"/>
      <c r="C62" s="390"/>
      <c r="D62" s="390"/>
      <c r="E62" s="391"/>
      <c r="F62" s="391"/>
      <c r="G62" s="391"/>
      <c r="H62" s="391"/>
      <c r="I62" s="391"/>
      <c r="J62" s="392"/>
      <c r="K62" s="392"/>
      <c r="L62" s="392"/>
      <c r="M62" s="404"/>
      <c r="N62" s="404"/>
      <c r="O62" s="404"/>
      <c r="P62" s="404"/>
      <c r="Q62" s="361"/>
    </row>
    <row r="63" spans="1:17" ht="12.75" customHeight="1">
      <c r="A63" s="389"/>
      <c r="B63" s="390"/>
      <c r="C63" s="390"/>
      <c r="D63" s="390"/>
      <c r="E63" s="391"/>
      <c r="F63" s="391"/>
      <c r="G63" s="391"/>
      <c r="H63" s="391"/>
      <c r="I63" s="391"/>
      <c r="J63" s="392"/>
      <c r="K63" s="392"/>
      <c r="L63" s="392"/>
      <c r="M63" s="404"/>
      <c r="N63" s="404"/>
      <c r="O63" s="404"/>
      <c r="P63" s="404"/>
      <c r="Q63" s="361"/>
    </row>
    <row r="64" spans="1:17" ht="13.5">
      <c r="A64" s="389"/>
      <c r="B64" s="390"/>
      <c r="C64" s="390"/>
      <c r="D64" s="390"/>
      <c r="E64" s="391"/>
      <c r="F64" s="391"/>
      <c r="G64" s="391"/>
      <c r="H64" s="391"/>
      <c r="I64" s="391"/>
      <c r="J64" s="392"/>
      <c r="K64" s="392"/>
      <c r="L64" s="392"/>
      <c r="M64" s="404"/>
      <c r="N64" s="404"/>
      <c r="O64" s="404"/>
      <c r="P64" s="404"/>
      <c r="Q64" s="361"/>
    </row>
    <row r="65" spans="1:17" ht="13.5">
      <c r="A65" s="389"/>
      <c r="B65" s="390"/>
      <c r="C65" s="390"/>
      <c r="D65" s="390"/>
      <c r="E65" s="391"/>
      <c r="F65" s="391"/>
      <c r="G65" s="391"/>
      <c r="H65" s="391"/>
      <c r="I65" s="391"/>
      <c r="J65" s="392"/>
      <c r="K65" s="392"/>
      <c r="L65" s="392"/>
      <c r="M65" s="404"/>
      <c r="N65" s="404"/>
      <c r="O65" s="404"/>
      <c r="P65" s="404"/>
      <c r="Q65" s="361"/>
    </row>
    <row r="66" spans="1:17" ht="13.5">
      <c r="A66" s="389"/>
      <c r="B66" s="390"/>
      <c r="C66" s="390"/>
      <c r="D66" s="390"/>
      <c r="E66" s="391"/>
      <c r="F66" s="391"/>
      <c r="G66" s="391"/>
      <c r="H66" s="391"/>
      <c r="I66" s="391"/>
      <c r="J66" s="392"/>
      <c r="K66" s="392"/>
      <c r="L66" s="392"/>
      <c r="M66" s="404"/>
      <c r="N66" s="404"/>
      <c r="O66" s="404"/>
      <c r="P66" s="404"/>
      <c r="Q66" s="361"/>
    </row>
    <row r="67" spans="1:17" ht="13.5">
      <c r="A67" s="389"/>
      <c r="B67" s="390"/>
      <c r="C67" s="390"/>
      <c r="D67" s="390"/>
      <c r="E67" s="391"/>
      <c r="F67" s="391"/>
      <c r="G67" s="391"/>
      <c r="H67" s="391"/>
      <c r="I67" s="391"/>
      <c r="J67" s="392"/>
      <c r="K67" s="392"/>
      <c r="L67" s="392"/>
      <c r="M67" s="404"/>
      <c r="N67" s="404"/>
      <c r="O67" s="404"/>
      <c r="P67" s="404"/>
      <c r="Q67" s="361"/>
    </row>
    <row r="68" spans="1:17" ht="12.75" customHeight="1">
      <c r="A68" s="389"/>
      <c r="B68" s="390"/>
      <c r="C68" s="390"/>
      <c r="D68" s="390"/>
      <c r="E68" s="391"/>
      <c r="F68" s="391"/>
      <c r="G68" s="391"/>
      <c r="H68" s="391"/>
      <c r="I68" s="391"/>
      <c r="J68" s="392"/>
      <c r="K68" s="392"/>
      <c r="L68" s="392"/>
      <c r="M68" s="394"/>
      <c r="N68" s="394"/>
      <c r="O68" s="361"/>
      <c r="P68" s="403"/>
      <c r="Q68" s="361"/>
    </row>
    <row r="69" spans="1:17" ht="13.5">
      <c r="A69" s="389"/>
      <c r="B69" s="390"/>
      <c r="C69" s="390"/>
      <c r="D69" s="390"/>
      <c r="E69" s="391"/>
      <c r="F69" s="391"/>
      <c r="G69" s="391"/>
      <c r="H69" s="391"/>
      <c r="I69" s="391"/>
      <c r="J69" s="392"/>
      <c r="K69" s="392"/>
      <c r="L69" s="392"/>
      <c r="M69" s="394"/>
      <c r="N69" s="394"/>
      <c r="O69" s="361"/>
      <c r="P69" s="403"/>
      <c r="Q69" s="361"/>
    </row>
    <row r="70" spans="1:17" ht="13.5">
      <c r="A70" s="389"/>
      <c r="B70" s="390"/>
      <c r="C70" s="390"/>
      <c r="D70" s="390"/>
      <c r="E70" s="391"/>
      <c r="F70" s="391"/>
      <c r="G70" s="391"/>
      <c r="H70" s="391"/>
      <c r="I70" s="391"/>
      <c r="J70" s="392"/>
      <c r="K70" s="392"/>
      <c r="L70" s="392"/>
      <c r="M70" s="394"/>
      <c r="N70" s="394"/>
      <c r="O70" s="361"/>
      <c r="P70" s="403"/>
      <c r="Q70" s="361"/>
    </row>
    <row r="71" spans="1:17" ht="13.5">
      <c r="A71" s="389"/>
      <c r="B71" s="390"/>
      <c r="C71" s="390"/>
      <c r="D71" s="390"/>
      <c r="E71" s="391"/>
      <c r="F71" s="391"/>
      <c r="G71" s="391"/>
      <c r="H71" s="391"/>
      <c r="I71" s="391"/>
      <c r="J71" s="392"/>
      <c r="K71" s="392"/>
      <c r="L71" s="392"/>
      <c r="M71" s="394"/>
      <c r="N71" s="394"/>
      <c r="O71" s="361"/>
      <c r="P71" s="403"/>
      <c r="Q71" s="361"/>
    </row>
    <row r="72" spans="1:17" ht="13.5">
      <c r="A72" s="389"/>
      <c r="B72" s="390"/>
      <c r="C72" s="390"/>
      <c r="D72" s="390"/>
      <c r="E72" s="391"/>
      <c r="F72" s="391"/>
      <c r="G72" s="391"/>
      <c r="H72" s="391"/>
      <c r="I72" s="391"/>
      <c r="J72" s="392"/>
      <c r="K72" s="392"/>
      <c r="L72" s="392"/>
      <c r="M72" s="394"/>
      <c r="N72" s="394"/>
      <c r="O72" s="361"/>
      <c r="P72" s="409"/>
      <c r="Q72" s="361"/>
    </row>
    <row r="73" spans="1:17" ht="12.75" customHeight="1">
      <c r="A73" s="389"/>
      <c r="B73" s="390"/>
      <c r="C73" s="390"/>
      <c r="D73" s="390"/>
      <c r="E73" s="391"/>
      <c r="F73" s="391"/>
      <c r="G73" s="391"/>
      <c r="H73" s="391"/>
      <c r="I73" s="391"/>
      <c r="J73" s="392"/>
      <c r="K73" s="392"/>
      <c r="L73" s="392"/>
      <c r="M73" s="394"/>
      <c r="N73" s="394"/>
      <c r="O73" s="361"/>
      <c r="P73" s="409"/>
      <c r="Q73" s="361"/>
    </row>
    <row r="74" spans="1:17" ht="13.5">
      <c r="A74" s="389"/>
      <c r="B74" s="390"/>
      <c r="C74" s="390"/>
      <c r="D74" s="390"/>
      <c r="E74" s="391"/>
      <c r="F74" s="391"/>
      <c r="G74" s="391"/>
      <c r="H74" s="391"/>
      <c r="I74" s="391"/>
      <c r="J74" s="392"/>
      <c r="K74" s="392"/>
      <c r="L74" s="392"/>
      <c r="M74" s="394"/>
      <c r="N74" s="394"/>
      <c r="O74" s="361"/>
      <c r="P74" s="409"/>
      <c r="Q74" s="361"/>
    </row>
    <row r="75" spans="1:17" ht="13.5">
      <c r="A75" s="389"/>
      <c r="B75" s="390"/>
      <c r="C75" s="390"/>
      <c r="D75" s="390"/>
      <c r="E75" s="391"/>
      <c r="F75" s="391"/>
      <c r="G75" s="391"/>
      <c r="H75" s="391"/>
      <c r="I75" s="391"/>
      <c r="J75" s="392"/>
      <c r="K75" s="392"/>
      <c r="L75" s="392"/>
      <c r="M75" s="394"/>
      <c r="N75" s="394"/>
      <c r="O75" s="361"/>
      <c r="P75" s="409"/>
      <c r="Q75" s="361"/>
    </row>
    <row r="76" spans="1:17" ht="13.5">
      <c r="A76" s="389"/>
      <c r="B76" s="390"/>
      <c r="C76" s="390"/>
      <c r="D76" s="390"/>
      <c r="E76" s="391"/>
      <c r="F76" s="391"/>
      <c r="G76" s="391"/>
      <c r="H76" s="391"/>
      <c r="I76" s="391"/>
      <c r="J76" s="392"/>
      <c r="K76" s="392"/>
      <c r="L76" s="392"/>
      <c r="M76" s="394"/>
      <c r="N76" s="365"/>
      <c r="O76" s="409"/>
      <c r="P76" s="409"/>
      <c r="Q76" s="361"/>
    </row>
    <row r="77" spans="1:17" ht="13.5">
      <c r="A77" s="389"/>
      <c r="B77" s="390"/>
      <c r="C77" s="390"/>
      <c r="D77" s="390"/>
      <c r="E77" s="391"/>
      <c r="F77" s="391"/>
      <c r="G77" s="391"/>
      <c r="H77" s="391"/>
      <c r="I77" s="391"/>
      <c r="J77" s="392"/>
      <c r="K77" s="392"/>
      <c r="L77" s="392"/>
      <c r="M77" s="394"/>
      <c r="N77" s="365"/>
      <c r="O77" s="409"/>
      <c r="P77" s="409"/>
      <c r="Q77" s="361"/>
    </row>
    <row r="78" spans="1:17" ht="12.75" customHeight="1">
      <c r="A78" s="389"/>
      <c r="B78" s="390"/>
      <c r="C78" s="390"/>
      <c r="D78" s="390"/>
      <c r="E78" s="391"/>
      <c r="F78" s="391"/>
      <c r="G78" s="391"/>
      <c r="H78" s="391"/>
      <c r="I78" s="391"/>
      <c r="J78" s="392"/>
      <c r="K78" s="392"/>
      <c r="L78" s="392"/>
      <c r="M78" s="394"/>
      <c r="N78" s="365"/>
      <c r="O78" s="409"/>
      <c r="P78" s="409"/>
      <c r="Q78" s="361"/>
    </row>
    <row r="79" spans="1:17" ht="13.5">
      <c r="A79" s="389"/>
      <c r="B79" s="390"/>
      <c r="C79" s="390"/>
      <c r="D79" s="390"/>
      <c r="E79" s="391"/>
      <c r="F79" s="391"/>
      <c r="G79" s="391"/>
      <c r="H79" s="391"/>
      <c r="I79" s="391"/>
      <c r="J79" s="392"/>
      <c r="K79" s="392"/>
      <c r="L79" s="392"/>
      <c r="M79" s="394"/>
      <c r="N79" s="365"/>
      <c r="O79" s="409"/>
      <c r="P79" s="409"/>
      <c r="Q79" s="361"/>
    </row>
    <row r="80" spans="1:17" ht="13.5">
      <c r="A80" s="389"/>
      <c r="B80" s="390"/>
      <c r="C80" s="390"/>
      <c r="D80" s="390"/>
      <c r="E80" s="391"/>
      <c r="F80" s="391"/>
      <c r="G80" s="391"/>
      <c r="H80" s="391"/>
      <c r="I80" s="391"/>
      <c r="J80" s="392"/>
      <c r="K80" s="392"/>
      <c r="L80" s="392"/>
      <c r="M80" s="394"/>
      <c r="N80" s="365"/>
      <c r="O80" s="409"/>
      <c r="P80" s="409"/>
      <c r="Q80" s="361"/>
    </row>
    <row r="81" spans="1:17" ht="13.5">
      <c r="A81" s="410" t="s">
        <v>364</v>
      </c>
      <c r="B81" s="668" t="s">
        <v>365</v>
      </c>
      <c r="C81" s="668"/>
      <c r="D81" s="668"/>
      <c r="E81" s="391"/>
      <c r="F81" s="391"/>
      <c r="G81" s="391"/>
      <c r="H81" s="391"/>
      <c r="I81" s="391"/>
      <c r="J81" s="392"/>
      <c r="K81" s="392"/>
      <c r="L81" s="392"/>
      <c r="M81" s="394"/>
      <c r="N81" s="394"/>
      <c r="O81" s="394"/>
      <c r="P81" s="394"/>
      <c r="Q81" s="361"/>
    </row>
    <row r="82" spans="1:17" ht="13.5">
      <c r="A82" s="389"/>
      <c r="B82" s="390"/>
      <c r="C82" s="390"/>
      <c r="D82" s="390"/>
      <c r="E82" s="391"/>
      <c r="F82" s="391"/>
      <c r="G82" s="391"/>
      <c r="H82" s="391"/>
      <c r="I82" s="391"/>
      <c r="J82" s="392"/>
      <c r="K82" s="392"/>
      <c r="L82" s="392"/>
      <c r="M82" s="394"/>
      <c r="N82" s="394"/>
      <c r="O82" s="394"/>
      <c r="P82" s="394"/>
      <c r="Q82" s="361"/>
    </row>
    <row r="83" spans="1:17" ht="17.25" customHeight="1">
      <c r="A83" s="663" t="s">
        <v>306</v>
      </c>
      <c r="B83" s="663"/>
      <c r="C83" s="663"/>
      <c r="D83" s="663"/>
      <c r="E83" s="664" t="str">
        <f>E1</f>
        <v>PGS Investigação Petrolífera LTDA</v>
      </c>
      <c r="F83" s="664"/>
      <c r="G83" s="405"/>
      <c r="H83" s="405"/>
      <c r="I83" s="405"/>
      <c r="J83" s="405"/>
      <c r="K83" s="665" t="s">
        <v>24</v>
      </c>
      <c r="L83" s="665"/>
      <c r="M83" s="360"/>
      <c r="N83" s="403"/>
      <c r="O83" s="403"/>
      <c r="P83" s="403"/>
      <c r="Q83" s="361"/>
    </row>
    <row r="84" spans="1:17" ht="6" customHeight="1">
      <c r="A84" s="365"/>
      <c r="B84" s="365"/>
      <c r="C84" s="365"/>
      <c r="D84" s="365"/>
      <c r="E84" s="365"/>
      <c r="F84" s="365"/>
      <c r="G84" s="365"/>
      <c r="H84" s="365"/>
      <c r="I84" s="406"/>
      <c r="J84" s="406"/>
      <c r="K84" s="406"/>
      <c r="L84" s="362"/>
      <c r="M84" s="362"/>
      <c r="N84" s="360"/>
      <c r="Q84" s="361"/>
    </row>
    <row r="85" spans="1:17" ht="12.75" customHeight="1">
      <c r="A85" s="411" t="s">
        <v>4</v>
      </c>
      <c r="B85" s="666">
        <f>B3</f>
        <v>9</v>
      </c>
      <c r="C85" s="409"/>
      <c r="D85" s="368"/>
      <c r="E85" s="368"/>
      <c r="F85" s="368"/>
      <c r="G85" s="368"/>
      <c r="H85" s="368"/>
      <c r="I85" s="368"/>
      <c r="J85" s="412"/>
      <c r="K85" s="667" t="s">
        <v>134</v>
      </c>
      <c r="L85" s="667"/>
      <c r="M85" s="364"/>
      <c r="N85" s="362"/>
      <c r="Q85" s="361"/>
    </row>
    <row r="86" spans="1:17" ht="12.75" customHeight="1">
      <c r="A86" s="413" t="s">
        <v>6</v>
      </c>
      <c r="B86" s="666"/>
      <c r="C86" s="365"/>
      <c r="D86" s="368"/>
      <c r="E86" s="368"/>
      <c r="F86" s="368"/>
      <c r="G86" s="368"/>
      <c r="H86" s="368"/>
      <c r="I86" s="368"/>
      <c r="J86" s="368"/>
      <c r="K86" s="368"/>
      <c r="L86" s="365"/>
      <c r="M86" s="365"/>
      <c r="N86" s="364"/>
      <c r="Q86" s="361"/>
    </row>
    <row r="87" spans="1:17" ht="12.75" customHeight="1">
      <c r="A87" s="658" t="s">
        <v>3</v>
      </c>
      <c r="B87" s="658"/>
      <c r="C87" s="368"/>
      <c r="D87" s="368"/>
      <c r="E87" s="368"/>
      <c r="F87" s="368"/>
      <c r="G87" s="368"/>
      <c r="H87" s="368"/>
      <c r="I87" s="368"/>
      <c r="K87" s="659" t="s">
        <v>135</v>
      </c>
      <c r="L87" s="659"/>
      <c r="M87" s="366"/>
      <c r="N87" s="365"/>
      <c r="Q87" s="361"/>
    </row>
    <row r="88" spans="1:17" ht="12.75" customHeight="1">
      <c r="A88" s="660" t="str">
        <f>A6</f>
        <v>XXXX</v>
      </c>
      <c r="B88" s="660"/>
      <c r="C88" s="407"/>
      <c r="D88" s="408"/>
      <c r="E88" s="408"/>
      <c r="F88" s="408"/>
      <c r="G88" s="408"/>
      <c r="H88" s="408"/>
      <c r="I88" s="408"/>
      <c r="K88" s="661" t="s">
        <v>26</v>
      </c>
      <c r="L88" s="661"/>
      <c r="M88" s="367"/>
      <c r="N88" s="366"/>
      <c r="Q88" s="361"/>
    </row>
    <row r="89" spans="1:17" ht="6" customHeight="1">
      <c r="A89" s="368"/>
      <c r="B89" s="368"/>
      <c r="C89" s="361"/>
      <c r="D89" s="403"/>
      <c r="E89" s="403"/>
      <c r="F89" s="403"/>
      <c r="G89" s="403"/>
      <c r="H89" s="403"/>
      <c r="I89" s="403"/>
      <c r="J89" s="403"/>
      <c r="K89" s="403"/>
      <c r="L89" s="368"/>
      <c r="M89" s="368"/>
      <c r="N89" s="367"/>
      <c r="Q89" s="361"/>
    </row>
    <row r="90" spans="5:17" ht="14.25" customHeight="1">
      <c r="E90" s="368"/>
      <c r="F90" s="368"/>
      <c r="G90" s="368"/>
      <c r="H90" s="368"/>
      <c r="I90" s="368"/>
      <c r="J90" s="368"/>
      <c r="K90" s="403"/>
      <c r="L90" s="414" t="s">
        <v>218</v>
      </c>
      <c r="N90" s="368"/>
      <c r="P90" s="368"/>
      <c r="Q90" s="361"/>
    </row>
    <row r="91" spans="1:17" ht="6" customHeight="1">
      <c r="A91" s="369"/>
      <c r="B91" s="370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1"/>
      <c r="N91" s="368"/>
      <c r="Q91" s="365"/>
    </row>
    <row r="92" spans="1:17" ht="18" customHeight="1">
      <c r="A92" s="662" t="s">
        <v>363</v>
      </c>
      <c r="B92" s="662"/>
      <c r="C92" s="662"/>
      <c r="D92" s="662"/>
      <c r="E92" s="662"/>
      <c r="F92" s="662"/>
      <c r="G92" s="662"/>
      <c r="H92" s="662"/>
      <c r="I92" s="662"/>
      <c r="J92" s="662"/>
      <c r="K92" s="662"/>
      <c r="L92" s="662"/>
      <c r="M92" s="371"/>
      <c r="N92" s="394"/>
      <c r="O92" s="361"/>
      <c r="P92" s="361"/>
      <c r="Q92" s="361"/>
    </row>
    <row r="93" spans="1:17" ht="16.5">
      <c r="A93" s="364"/>
      <c r="B93" s="364"/>
      <c r="C93" s="364"/>
      <c r="D93" s="364"/>
      <c r="E93" s="364"/>
      <c r="F93" s="364"/>
      <c r="G93" s="364"/>
      <c r="H93" s="364"/>
      <c r="I93" s="364"/>
      <c r="J93" s="364"/>
      <c r="K93" s="364"/>
      <c r="L93" s="376"/>
      <c r="M93" s="371"/>
      <c r="N93" s="394"/>
      <c r="O93" s="368"/>
      <c r="P93" s="368"/>
      <c r="Q93" s="361"/>
    </row>
    <row r="94" spans="1:17" ht="13.5">
      <c r="A94" s="364"/>
      <c r="B94" s="364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71"/>
      <c r="N94" s="394"/>
      <c r="O94" s="368"/>
      <c r="P94" s="368"/>
      <c r="Q94" s="361"/>
    </row>
    <row r="95" spans="1:17" ht="13.5">
      <c r="A95" s="377"/>
      <c r="B95" s="378"/>
      <c r="C95" s="378"/>
      <c r="D95" s="378"/>
      <c r="E95" s="377"/>
      <c r="F95" s="377"/>
      <c r="G95" s="377"/>
      <c r="H95" s="377"/>
      <c r="I95" s="377"/>
      <c r="J95" s="377"/>
      <c r="K95" s="377"/>
      <c r="L95" s="377"/>
      <c r="M95" s="371"/>
      <c r="N95" s="394"/>
      <c r="O95" s="368"/>
      <c r="P95" s="368"/>
      <c r="Q95" s="361"/>
    </row>
    <row r="96" spans="1:17" ht="12.75" customHeight="1">
      <c r="A96" s="377"/>
      <c r="B96" s="378"/>
      <c r="C96" s="378"/>
      <c r="D96" s="378"/>
      <c r="E96" s="377"/>
      <c r="F96" s="377"/>
      <c r="G96" s="377"/>
      <c r="H96" s="382"/>
      <c r="I96" s="382"/>
      <c r="J96" s="377"/>
      <c r="K96" s="377"/>
      <c r="L96" s="377"/>
      <c r="M96" s="371"/>
      <c r="N96" s="368"/>
      <c r="O96" s="368"/>
      <c r="P96" s="368"/>
      <c r="Q96" s="361"/>
    </row>
    <row r="97" spans="1:17" ht="13.5">
      <c r="A97" s="377"/>
      <c r="B97" s="378"/>
      <c r="C97" s="378"/>
      <c r="D97" s="378"/>
      <c r="E97" s="377"/>
      <c r="F97" s="377"/>
      <c r="G97" s="377"/>
      <c r="H97" s="377"/>
      <c r="I97" s="377"/>
      <c r="J97" s="377"/>
      <c r="K97" s="377"/>
      <c r="L97" s="377"/>
      <c r="M97" s="371"/>
      <c r="N97" s="368"/>
      <c r="O97" s="368"/>
      <c r="P97" s="368"/>
      <c r="Q97" s="361"/>
    </row>
    <row r="98" spans="1:17" ht="13.5">
      <c r="A98" s="377"/>
      <c r="B98" s="378"/>
      <c r="C98" s="378"/>
      <c r="D98" s="378"/>
      <c r="E98" s="377"/>
      <c r="F98" s="377"/>
      <c r="G98" s="377"/>
      <c r="H98" s="377"/>
      <c r="I98" s="377"/>
      <c r="J98" s="377"/>
      <c r="K98" s="377"/>
      <c r="L98" s="377"/>
      <c r="M98" s="371"/>
      <c r="N98" s="394"/>
      <c r="O98" s="361"/>
      <c r="P98" s="368"/>
      <c r="Q98" s="361"/>
    </row>
    <row r="99" spans="1:17" ht="13.5">
      <c r="A99" s="377"/>
      <c r="B99" s="378"/>
      <c r="C99" s="378"/>
      <c r="D99" s="378"/>
      <c r="E99" s="385"/>
      <c r="F99" s="377"/>
      <c r="G99" s="377"/>
      <c r="H99" s="377"/>
      <c r="I99" s="377"/>
      <c r="J99" s="377"/>
      <c r="K99" s="377"/>
      <c r="L99" s="377"/>
      <c r="M99" s="371"/>
      <c r="N99" s="394"/>
      <c r="O99" s="361"/>
      <c r="P99" s="368"/>
      <c r="Q99" s="361"/>
    </row>
    <row r="100" spans="1:17" ht="13.5">
      <c r="A100" s="377"/>
      <c r="B100" s="378"/>
      <c r="C100" s="378"/>
      <c r="D100" s="378"/>
      <c r="E100" s="386"/>
      <c r="F100" s="385"/>
      <c r="G100" s="385"/>
      <c r="H100" s="377"/>
      <c r="I100" s="385"/>
      <c r="J100" s="387"/>
      <c r="K100" s="377"/>
      <c r="L100" s="377"/>
      <c r="M100" s="371"/>
      <c r="N100" s="394"/>
      <c r="O100" s="361"/>
      <c r="P100" s="368"/>
      <c r="Q100" s="361"/>
    </row>
    <row r="101" spans="1:17" ht="13.5">
      <c r="A101" s="389"/>
      <c r="B101" s="390"/>
      <c r="C101" s="390"/>
      <c r="D101" s="390"/>
      <c r="E101" s="391"/>
      <c r="F101" s="391"/>
      <c r="G101" s="391"/>
      <c r="H101" s="391"/>
      <c r="I101" s="391"/>
      <c r="J101" s="392"/>
      <c r="K101" s="392"/>
      <c r="L101" s="392"/>
      <c r="M101" s="371"/>
      <c r="N101" s="394"/>
      <c r="O101" s="361"/>
      <c r="P101" s="368"/>
      <c r="Q101" s="361"/>
    </row>
    <row r="102" spans="1:17" ht="12.75" customHeight="1">
      <c r="A102" s="389"/>
      <c r="B102" s="390"/>
      <c r="C102" s="390"/>
      <c r="D102" s="390"/>
      <c r="E102" s="391"/>
      <c r="F102" s="391"/>
      <c r="G102" s="391"/>
      <c r="H102" s="391"/>
      <c r="I102" s="391"/>
      <c r="J102" s="392"/>
      <c r="K102" s="392"/>
      <c r="L102" s="392"/>
      <c r="M102" s="371"/>
      <c r="N102" s="415"/>
      <c r="O102" s="415"/>
      <c r="P102" s="415"/>
      <c r="Q102" s="361"/>
    </row>
    <row r="103" spans="1:17" ht="13.5">
      <c r="A103" s="389"/>
      <c r="B103" s="390"/>
      <c r="C103" s="390"/>
      <c r="D103" s="390"/>
      <c r="E103" s="391"/>
      <c r="F103" s="391"/>
      <c r="G103" s="391"/>
      <c r="H103" s="391"/>
      <c r="I103" s="391"/>
      <c r="J103" s="392"/>
      <c r="K103" s="392"/>
      <c r="L103" s="392"/>
      <c r="M103" s="371"/>
      <c r="N103" s="415"/>
      <c r="O103" s="415"/>
      <c r="P103" s="415"/>
      <c r="Q103" s="361"/>
    </row>
    <row r="104" spans="1:17" ht="13.5">
      <c r="A104" s="389"/>
      <c r="B104" s="390"/>
      <c r="C104" s="390"/>
      <c r="D104" s="390"/>
      <c r="E104" s="391"/>
      <c r="F104" s="391"/>
      <c r="G104" s="391"/>
      <c r="H104" s="391"/>
      <c r="I104" s="391"/>
      <c r="J104" s="392"/>
      <c r="K104" s="392"/>
      <c r="L104" s="392"/>
      <c r="M104" s="371"/>
      <c r="N104" s="415"/>
      <c r="O104" s="415"/>
      <c r="P104" s="415"/>
      <c r="Q104" s="361"/>
    </row>
    <row r="105" spans="1:17" ht="13.5">
      <c r="A105" s="389"/>
      <c r="B105" s="390"/>
      <c r="C105" s="390"/>
      <c r="D105" s="390"/>
      <c r="E105" s="391"/>
      <c r="F105" s="391"/>
      <c r="G105" s="391"/>
      <c r="H105" s="391"/>
      <c r="I105" s="391"/>
      <c r="J105" s="392"/>
      <c r="K105" s="392"/>
      <c r="L105" s="392"/>
      <c r="M105" s="371"/>
      <c r="N105" s="415"/>
      <c r="O105" s="415"/>
      <c r="P105" s="415"/>
      <c r="Q105" s="361"/>
    </row>
    <row r="106" spans="1:17" ht="13.5">
      <c r="A106" s="389"/>
      <c r="B106" s="390"/>
      <c r="C106" s="390"/>
      <c r="D106" s="390"/>
      <c r="E106" s="391"/>
      <c r="F106" s="391"/>
      <c r="G106" s="391"/>
      <c r="H106" s="391"/>
      <c r="I106" s="391"/>
      <c r="J106" s="392"/>
      <c r="K106" s="392"/>
      <c r="L106" s="392"/>
      <c r="M106" s="371"/>
      <c r="N106" s="415"/>
      <c r="O106" s="415"/>
      <c r="P106" s="415"/>
      <c r="Q106" s="361"/>
    </row>
    <row r="107" spans="1:17" ht="12.75" customHeight="1">
      <c r="A107" s="389"/>
      <c r="B107" s="390"/>
      <c r="C107" s="390"/>
      <c r="D107" s="390"/>
      <c r="E107" s="391"/>
      <c r="F107" s="391"/>
      <c r="G107" s="391"/>
      <c r="H107" s="391"/>
      <c r="I107" s="391"/>
      <c r="J107" s="392"/>
      <c r="K107" s="392"/>
      <c r="L107" s="392"/>
      <c r="M107" s="371"/>
      <c r="N107" s="415"/>
      <c r="O107" s="415"/>
      <c r="P107" s="415"/>
      <c r="Q107" s="361"/>
    </row>
    <row r="108" spans="1:17" ht="13.5">
      <c r="A108" s="389"/>
      <c r="B108" s="390"/>
      <c r="C108" s="390"/>
      <c r="D108" s="390"/>
      <c r="E108" s="391"/>
      <c r="F108" s="391"/>
      <c r="G108" s="391"/>
      <c r="H108" s="391"/>
      <c r="I108" s="391"/>
      <c r="J108" s="392"/>
      <c r="K108" s="392"/>
      <c r="L108" s="392"/>
      <c r="M108" s="371"/>
      <c r="N108" s="415"/>
      <c r="O108" s="415"/>
      <c r="P108" s="415"/>
      <c r="Q108" s="361"/>
    </row>
    <row r="109" spans="1:17" ht="13.5">
      <c r="A109" s="389"/>
      <c r="B109" s="390"/>
      <c r="C109" s="390"/>
      <c r="D109" s="390"/>
      <c r="E109" s="391"/>
      <c r="F109" s="391"/>
      <c r="G109" s="391"/>
      <c r="H109" s="391"/>
      <c r="I109" s="391"/>
      <c r="J109" s="392"/>
      <c r="K109" s="392"/>
      <c r="L109" s="392"/>
      <c r="M109" s="371"/>
      <c r="N109" s="415"/>
      <c r="O109" s="415"/>
      <c r="P109" s="415"/>
      <c r="Q109" s="361"/>
    </row>
    <row r="110" spans="1:17" ht="13.5">
      <c r="A110" s="389"/>
      <c r="B110" s="390"/>
      <c r="C110" s="390"/>
      <c r="D110" s="390"/>
      <c r="E110" s="391"/>
      <c r="F110" s="391"/>
      <c r="G110" s="391"/>
      <c r="H110" s="391"/>
      <c r="I110" s="391"/>
      <c r="J110" s="392"/>
      <c r="K110" s="392"/>
      <c r="L110" s="392"/>
      <c r="M110" s="371"/>
      <c r="N110" s="415"/>
      <c r="O110" s="415"/>
      <c r="P110" s="415"/>
      <c r="Q110" s="361"/>
    </row>
    <row r="111" spans="1:17" ht="13.5">
      <c r="A111" s="389"/>
      <c r="B111" s="390"/>
      <c r="C111" s="390"/>
      <c r="D111" s="390"/>
      <c r="E111" s="391"/>
      <c r="F111" s="391"/>
      <c r="G111" s="391"/>
      <c r="H111" s="391"/>
      <c r="I111" s="391"/>
      <c r="J111" s="392"/>
      <c r="K111" s="392"/>
      <c r="L111" s="392"/>
      <c r="M111" s="371"/>
      <c r="N111" s="415"/>
      <c r="O111" s="415"/>
      <c r="P111" s="415"/>
      <c r="Q111" s="361"/>
    </row>
    <row r="112" spans="1:17" ht="12.75" customHeight="1">
      <c r="A112" s="389"/>
      <c r="B112" s="390"/>
      <c r="C112" s="390"/>
      <c r="D112" s="390"/>
      <c r="E112" s="391"/>
      <c r="F112" s="391"/>
      <c r="G112" s="391"/>
      <c r="H112" s="391"/>
      <c r="I112" s="391"/>
      <c r="J112" s="392"/>
      <c r="K112" s="392"/>
      <c r="L112" s="392"/>
      <c r="M112" s="371"/>
      <c r="N112" s="415"/>
      <c r="O112" s="415"/>
      <c r="P112" s="415"/>
      <c r="Q112" s="361"/>
    </row>
    <row r="113" spans="1:17" ht="13.5">
      <c r="A113" s="389"/>
      <c r="B113" s="390"/>
      <c r="C113" s="390"/>
      <c r="D113" s="390"/>
      <c r="E113" s="391"/>
      <c r="F113" s="391"/>
      <c r="G113" s="391"/>
      <c r="H113" s="391"/>
      <c r="I113" s="391"/>
      <c r="J113" s="392"/>
      <c r="K113" s="392"/>
      <c r="L113" s="392"/>
      <c r="M113" s="371"/>
      <c r="N113" s="415"/>
      <c r="O113" s="415"/>
      <c r="P113" s="415"/>
      <c r="Q113" s="361"/>
    </row>
    <row r="114" spans="1:17" ht="13.5">
      <c r="A114" s="389"/>
      <c r="B114" s="390"/>
      <c r="C114" s="390"/>
      <c r="D114" s="390"/>
      <c r="E114" s="391"/>
      <c r="F114" s="391"/>
      <c r="G114" s="391"/>
      <c r="H114" s="391"/>
      <c r="I114" s="391"/>
      <c r="J114" s="392"/>
      <c r="K114" s="392"/>
      <c r="L114" s="392"/>
      <c r="M114" s="371"/>
      <c r="N114" s="415"/>
      <c r="O114" s="415"/>
      <c r="P114" s="415"/>
      <c r="Q114" s="361"/>
    </row>
    <row r="115" spans="1:17" ht="13.5">
      <c r="A115" s="389"/>
      <c r="B115" s="390"/>
      <c r="C115" s="390"/>
      <c r="D115" s="390"/>
      <c r="E115" s="391"/>
      <c r="F115" s="391"/>
      <c r="G115" s="391"/>
      <c r="H115" s="391"/>
      <c r="I115" s="391"/>
      <c r="J115" s="392"/>
      <c r="K115" s="392"/>
      <c r="L115" s="392"/>
      <c r="M115" s="371"/>
      <c r="N115" s="415"/>
      <c r="O115" s="415"/>
      <c r="P115" s="415"/>
      <c r="Q115" s="361"/>
    </row>
    <row r="116" spans="1:17" ht="13.5">
      <c r="A116" s="389"/>
      <c r="B116" s="390"/>
      <c r="C116" s="390"/>
      <c r="D116" s="390"/>
      <c r="E116" s="391"/>
      <c r="F116" s="391"/>
      <c r="G116" s="391"/>
      <c r="H116" s="391"/>
      <c r="I116" s="391"/>
      <c r="J116" s="392"/>
      <c r="K116" s="392"/>
      <c r="L116" s="392"/>
      <c r="M116" s="371"/>
      <c r="N116" s="415"/>
      <c r="O116" s="415"/>
      <c r="P116" s="415"/>
      <c r="Q116" s="361"/>
    </row>
    <row r="117" spans="1:17" ht="12.75" customHeight="1">
      <c r="A117" s="389"/>
      <c r="B117" s="390"/>
      <c r="C117" s="390"/>
      <c r="D117" s="390"/>
      <c r="E117" s="391"/>
      <c r="F117" s="391"/>
      <c r="G117" s="391"/>
      <c r="H117" s="391"/>
      <c r="I117" s="391"/>
      <c r="J117" s="392"/>
      <c r="K117" s="392"/>
      <c r="L117" s="392"/>
      <c r="M117" s="371"/>
      <c r="N117" s="415"/>
      <c r="O117" s="415"/>
      <c r="P117" s="415"/>
      <c r="Q117" s="361"/>
    </row>
    <row r="118" spans="1:17" ht="13.5">
      <c r="A118" s="389"/>
      <c r="B118" s="390"/>
      <c r="C118" s="390"/>
      <c r="D118" s="390"/>
      <c r="E118" s="391"/>
      <c r="F118" s="391"/>
      <c r="G118" s="391"/>
      <c r="H118" s="391"/>
      <c r="I118" s="391"/>
      <c r="J118" s="392"/>
      <c r="K118" s="392"/>
      <c r="L118" s="392"/>
      <c r="M118" s="371"/>
      <c r="N118" s="415"/>
      <c r="O118" s="415"/>
      <c r="P118" s="415"/>
      <c r="Q118" s="361"/>
    </row>
    <row r="119" spans="1:17" ht="13.5">
      <c r="A119" s="389"/>
      <c r="B119" s="390"/>
      <c r="C119" s="390"/>
      <c r="D119" s="390"/>
      <c r="E119" s="391"/>
      <c r="F119" s="391"/>
      <c r="G119" s="391"/>
      <c r="H119" s="391"/>
      <c r="I119" s="391"/>
      <c r="J119" s="392"/>
      <c r="K119" s="392"/>
      <c r="L119" s="392"/>
      <c r="M119" s="371"/>
      <c r="N119" s="415"/>
      <c r="O119" s="415"/>
      <c r="P119" s="415"/>
      <c r="Q119" s="361"/>
    </row>
    <row r="120" spans="1:17" ht="13.5">
      <c r="A120" s="389"/>
      <c r="B120" s="390"/>
      <c r="C120" s="390"/>
      <c r="D120" s="390"/>
      <c r="E120" s="391"/>
      <c r="F120" s="391"/>
      <c r="G120" s="391"/>
      <c r="H120" s="391"/>
      <c r="I120" s="391"/>
      <c r="J120" s="392"/>
      <c r="K120" s="392"/>
      <c r="L120" s="392"/>
      <c r="M120" s="394"/>
      <c r="N120" s="415"/>
      <c r="O120" s="415"/>
      <c r="P120" s="415"/>
      <c r="Q120" s="361"/>
    </row>
    <row r="121" spans="1:17" ht="12.75">
      <c r="A121" s="365"/>
      <c r="B121" s="398"/>
      <c r="C121" s="399"/>
      <c r="D121" s="399"/>
      <c r="E121" s="400"/>
      <c r="F121" s="400"/>
      <c r="G121" s="400"/>
      <c r="H121" s="401"/>
      <c r="I121" s="402"/>
      <c r="J121" s="365"/>
      <c r="K121" s="403"/>
      <c r="L121" s="404"/>
      <c r="M121" s="394"/>
      <c r="N121" s="415"/>
      <c r="O121" s="415"/>
      <c r="P121" s="415"/>
      <c r="Q121" s="361"/>
    </row>
    <row r="122" spans="1:17" ht="12.75" customHeight="1">
      <c r="A122" s="377"/>
      <c r="B122" s="377"/>
      <c r="C122" s="377"/>
      <c r="D122" s="377"/>
      <c r="E122" s="405"/>
      <c r="F122" s="405"/>
      <c r="G122" s="405"/>
      <c r="H122" s="405"/>
      <c r="I122" s="405"/>
      <c r="J122" s="405"/>
      <c r="K122" s="360"/>
      <c r="L122" s="360"/>
      <c r="M122" s="360"/>
      <c r="N122" s="365"/>
      <c r="O122" s="409"/>
      <c r="P122" s="409"/>
      <c r="Q122" s="409"/>
    </row>
    <row r="123" spans="1:17" ht="23.25">
      <c r="A123" s="365"/>
      <c r="B123" s="365"/>
      <c r="C123" s="365"/>
      <c r="D123" s="365"/>
      <c r="E123" s="365"/>
      <c r="F123" s="365"/>
      <c r="G123" s="365"/>
      <c r="H123" s="365"/>
      <c r="I123" s="406"/>
      <c r="J123" s="406"/>
      <c r="K123" s="406"/>
      <c r="L123" s="362"/>
      <c r="M123" s="362"/>
      <c r="N123" s="365"/>
      <c r="O123" s="409"/>
      <c r="P123" s="409"/>
      <c r="Q123" s="409"/>
    </row>
    <row r="124" spans="1:17" ht="13.5">
      <c r="A124" s="368"/>
      <c r="B124" s="403"/>
      <c r="C124" s="365"/>
      <c r="D124" s="368"/>
      <c r="E124" s="368"/>
      <c r="F124" s="368"/>
      <c r="G124" s="368"/>
      <c r="H124" s="368"/>
      <c r="I124" s="368"/>
      <c r="J124" s="368"/>
      <c r="K124" s="364"/>
      <c r="L124" s="364"/>
      <c r="M124" s="364"/>
      <c r="N124" s="365"/>
      <c r="O124" s="409"/>
      <c r="P124" s="409"/>
      <c r="Q124" s="409"/>
    </row>
    <row r="125" spans="1:17" ht="12.75">
      <c r="A125" s="368"/>
      <c r="B125" s="403"/>
      <c r="C125" s="365"/>
      <c r="D125" s="368"/>
      <c r="E125" s="368"/>
      <c r="F125" s="368"/>
      <c r="G125" s="368"/>
      <c r="H125" s="368"/>
      <c r="I125" s="368"/>
      <c r="J125" s="368"/>
      <c r="K125" s="368"/>
      <c r="L125" s="365"/>
      <c r="M125" s="365"/>
      <c r="N125" s="365"/>
      <c r="O125" s="409"/>
      <c r="P125" s="409"/>
      <c r="Q125" s="409"/>
    </row>
    <row r="126" spans="1:17" ht="12.75">
      <c r="A126" s="368"/>
      <c r="B126" s="368"/>
      <c r="C126" s="368"/>
      <c r="D126" s="368"/>
      <c r="E126" s="368"/>
      <c r="F126" s="368"/>
      <c r="G126" s="368"/>
      <c r="H126" s="368"/>
      <c r="I126" s="368"/>
      <c r="J126" s="371"/>
      <c r="K126" s="366"/>
      <c r="L126" s="366"/>
      <c r="M126" s="366"/>
      <c r="N126" s="365"/>
      <c r="O126" s="409"/>
      <c r="P126" s="409"/>
      <c r="Q126" s="409"/>
    </row>
    <row r="127" spans="1:17" ht="13.5">
      <c r="A127" s="407"/>
      <c r="B127" s="407"/>
      <c r="C127" s="407"/>
      <c r="D127" s="408"/>
      <c r="E127" s="408"/>
      <c r="F127" s="408"/>
      <c r="G127" s="408"/>
      <c r="H127" s="408"/>
      <c r="I127" s="408"/>
      <c r="J127" s="371"/>
      <c r="K127" s="367"/>
      <c r="L127" s="367"/>
      <c r="M127" s="367"/>
      <c r="N127" s="365"/>
      <c r="O127" s="365"/>
      <c r="P127" s="416"/>
      <c r="Q127" s="409"/>
    </row>
    <row r="128" spans="1:17" ht="18">
      <c r="A128" s="368"/>
      <c r="B128" s="368"/>
      <c r="C128" s="394"/>
      <c r="D128" s="403"/>
      <c r="E128" s="403"/>
      <c r="F128" s="403"/>
      <c r="G128" s="403"/>
      <c r="H128" s="403"/>
      <c r="I128" s="403"/>
      <c r="J128" s="403"/>
      <c r="K128" s="404"/>
      <c r="L128" s="368"/>
      <c r="M128" s="368"/>
      <c r="N128" s="360"/>
      <c r="Q128" s="361"/>
    </row>
    <row r="129" spans="1:17" ht="23.25">
      <c r="A129" s="371"/>
      <c r="B129" s="371"/>
      <c r="C129" s="371"/>
      <c r="D129" s="371"/>
      <c r="E129" s="368"/>
      <c r="F129" s="368"/>
      <c r="G129" s="368"/>
      <c r="H129" s="368"/>
      <c r="I129" s="368"/>
      <c r="J129" s="368"/>
      <c r="K129" s="404"/>
      <c r="L129" s="368"/>
      <c r="M129" s="368"/>
      <c r="N129" s="362"/>
      <c r="Q129" s="361"/>
    </row>
    <row r="130" spans="1:17" ht="13.5">
      <c r="A130" s="369"/>
      <c r="B130" s="370"/>
      <c r="C130" s="370"/>
      <c r="D130" s="370"/>
      <c r="E130" s="370"/>
      <c r="F130" s="370"/>
      <c r="G130" s="370"/>
      <c r="H130" s="370"/>
      <c r="I130" s="370"/>
      <c r="J130" s="370"/>
      <c r="K130" s="370"/>
      <c r="L130" s="404"/>
      <c r="M130" s="394"/>
      <c r="N130" s="364"/>
      <c r="Q130" s="361"/>
    </row>
    <row r="131" spans="1:17" ht="13.5">
      <c r="A131" s="364"/>
      <c r="B131" s="364"/>
      <c r="C131" s="364"/>
      <c r="D131" s="364"/>
      <c r="E131" s="364"/>
      <c r="F131" s="364"/>
      <c r="G131" s="364"/>
      <c r="H131" s="364"/>
      <c r="I131" s="364"/>
      <c r="J131" s="364"/>
      <c r="K131" s="364"/>
      <c r="L131" s="364"/>
      <c r="M131" s="394"/>
      <c r="N131" s="365"/>
      <c r="Q131" s="361"/>
    </row>
    <row r="132" spans="1:17" ht="16.5">
      <c r="A132" s="364"/>
      <c r="B132" s="364"/>
      <c r="C132" s="364"/>
      <c r="D132" s="364"/>
      <c r="E132" s="364"/>
      <c r="F132" s="364"/>
      <c r="G132" s="364"/>
      <c r="H132" s="364"/>
      <c r="I132" s="364"/>
      <c r="J132" s="364"/>
      <c r="K132" s="364"/>
      <c r="L132" s="376"/>
      <c r="M132" s="394"/>
      <c r="N132" s="366"/>
      <c r="Q132" s="361"/>
    </row>
    <row r="133" spans="1:17" ht="13.5">
      <c r="A133" s="364"/>
      <c r="B133" s="364"/>
      <c r="C133" s="364"/>
      <c r="D133" s="364"/>
      <c r="E133" s="364"/>
      <c r="F133" s="364"/>
      <c r="G133" s="364"/>
      <c r="H133" s="364"/>
      <c r="I133" s="364"/>
      <c r="J133" s="364"/>
      <c r="K133" s="364"/>
      <c r="L133" s="364"/>
      <c r="M133" s="394"/>
      <c r="N133" s="367"/>
      <c r="Q133" s="361"/>
    </row>
    <row r="134" spans="1:17" ht="6" customHeight="1">
      <c r="A134" s="377"/>
      <c r="B134" s="378"/>
      <c r="C134" s="378"/>
      <c r="D134" s="378"/>
      <c r="E134" s="377"/>
      <c r="F134" s="377"/>
      <c r="G134" s="377"/>
      <c r="H134" s="377"/>
      <c r="I134" s="377"/>
      <c r="J134" s="377"/>
      <c r="K134" s="377"/>
      <c r="L134" s="377"/>
      <c r="M134" s="368"/>
      <c r="N134" s="368"/>
      <c r="Q134" s="361"/>
    </row>
    <row r="135" spans="1:17" ht="13.5">
      <c r="A135" s="377"/>
      <c r="B135" s="378"/>
      <c r="C135" s="378"/>
      <c r="D135" s="378"/>
      <c r="E135" s="377"/>
      <c r="F135" s="377"/>
      <c r="G135" s="377"/>
      <c r="H135" s="382"/>
      <c r="I135" s="382"/>
      <c r="J135" s="377"/>
      <c r="K135" s="377"/>
      <c r="L135" s="377"/>
      <c r="M135" s="368"/>
      <c r="N135" s="368"/>
      <c r="Q135" s="365"/>
    </row>
    <row r="136" spans="1:17" ht="6" customHeight="1">
      <c r="A136" s="377"/>
      <c r="B136" s="378"/>
      <c r="C136" s="378"/>
      <c r="D136" s="378"/>
      <c r="E136" s="377"/>
      <c r="F136" s="377"/>
      <c r="G136" s="377"/>
      <c r="H136" s="377"/>
      <c r="I136" s="377"/>
      <c r="J136" s="377"/>
      <c r="K136" s="377"/>
      <c r="L136" s="377"/>
      <c r="M136" s="368"/>
      <c r="N136" s="394"/>
      <c r="O136" s="361"/>
      <c r="P136" s="361"/>
      <c r="Q136" s="361"/>
    </row>
    <row r="137" spans="1:17" ht="13.5">
      <c r="A137" s="377"/>
      <c r="B137" s="378"/>
      <c r="C137" s="378"/>
      <c r="D137" s="378"/>
      <c r="E137" s="377"/>
      <c r="F137" s="377"/>
      <c r="G137" s="377"/>
      <c r="H137" s="377"/>
      <c r="I137" s="377"/>
      <c r="J137" s="377"/>
      <c r="K137" s="377"/>
      <c r="L137" s="377"/>
      <c r="M137" s="368"/>
      <c r="N137" s="394"/>
      <c r="O137" s="368"/>
      <c r="P137" s="368"/>
      <c r="Q137" s="361"/>
    </row>
    <row r="138" spans="1:17" ht="13.5">
      <c r="A138" s="377"/>
      <c r="B138" s="378"/>
      <c r="C138" s="378"/>
      <c r="D138" s="378"/>
      <c r="E138" s="385"/>
      <c r="F138" s="377"/>
      <c r="G138" s="377"/>
      <c r="H138" s="377"/>
      <c r="I138" s="377"/>
      <c r="J138" s="377"/>
      <c r="K138" s="377"/>
      <c r="L138" s="377"/>
      <c r="M138" s="368"/>
      <c r="N138" s="394"/>
      <c r="O138" s="368"/>
      <c r="P138" s="368"/>
      <c r="Q138" s="361"/>
    </row>
    <row r="139" spans="1:17" ht="13.5">
      <c r="A139" s="377"/>
      <c r="B139" s="378"/>
      <c r="C139" s="378"/>
      <c r="D139" s="378"/>
      <c r="E139" s="371"/>
      <c r="F139" s="385"/>
      <c r="G139" s="385"/>
      <c r="H139" s="377"/>
      <c r="I139" s="385"/>
      <c r="J139" s="387"/>
      <c r="K139" s="377"/>
      <c r="L139" s="377"/>
      <c r="M139" s="404"/>
      <c r="N139" s="394"/>
      <c r="O139" s="368"/>
      <c r="P139" s="368"/>
      <c r="Q139" s="361"/>
    </row>
    <row r="140" spans="1:17" ht="12.75" customHeight="1">
      <c r="A140" s="389"/>
      <c r="B140" s="390"/>
      <c r="C140" s="390"/>
      <c r="D140" s="390"/>
      <c r="E140" s="391"/>
      <c r="F140" s="391"/>
      <c r="G140" s="391"/>
      <c r="H140" s="391"/>
      <c r="I140" s="391"/>
      <c r="J140" s="392"/>
      <c r="K140" s="392"/>
      <c r="L140" s="392"/>
      <c r="M140" s="404"/>
      <c r="N140" s="368"/>
      <c r="O140" s="368"/>
      <c r="P140" s="368"/>
      <c r="Q140" s="361"/>
    </row>
    <row r="141" spans="1:17" ht="13.5">
      <c r="A141" s="389"/>
      <c r="B141" s="390"/>
      <c r="C141" s="390"/>
      <c r="D141" s="390"/>
      <c r="E141" s="391"/>
      <c r="F141" s="391"/>
      <c r="G141" s="391"/>
      <c r="H141" s="391"/>
      <c r="I141" s="391"/>
      <c r="J141" s="392"/>
      <c r="K141" s="392"/>
      <c r="L141" s="392"/>
      <c r="M141" s="404"/>
      <c r="N141" s="368"/>
      <c r="O141" s="368"/>
      <c r="P141" s="368"/>
      <c r="Q141" s="361"/>
    </row>
    <row r="142" spans="1:17" ht="13.5">
      <c r="A142" s="389"/>
      <c r="B142" s="390"/>
      <c r="C142" s="390"/>
      <c r="D142" s="390"/>
      <c r="E142" s="391"/>
      <c r="F142" s="391"/>
      <c r="G142" s="391"/>
      <c r="H142" s="391"/>
      <c r="I142" s="391"/>
      <c r="J142" s="392"/>
      <c r="K142" s="392"/>
      <c r="L142" s="392"/>
      <c r="M142" s="404"/>
      <c r="N142" s="394"/>
      <c r="O142" s="361"/>
      <c r="P142" s="368"/>
      <c r="Q142" s="361"/>
    </row>
    <row r="143" spans="1:17" ht="13.5">
      <c r="A143" s="389"/>
      <c r="B143" s="390"/>
      <c r="C143" s="390"/>
      <c r="D143" s="390"/>
      <c r="E143" s="391"/>
      <c r="F143" s="391"/>
      <c r="G143" s="391"/>
      <c r="H143" s="391"/>
      <c r="I143" s="391"/>
      <c r="J143" s="392"/>
      <c r="K143" s="392"/>
      <c r="L143" s="392"/>
      <c r="M143" s="404"/>
      <c r="N143" s="394"/>
      <c r="O143" s="361"/>
      <c r="P143" s="368"/>
      <c r="Q143" s="361"/>
    </row>
    <row r="144" spans="1:17" ht="13.5">
      <c r="A144" s="389"/>
      <c r="B144" s="390"/>
      <c r="C144" s="390"/>
      <c r="D144" s="390"/>
      <c r="E144" s="391"/>
      <c r="F144" s="391"/>
      <c r="G144" s="391"/>
      <c r="H144" s="391"/>
      <c r="I144" s="391"/>
      <c r="J144" s="392"/>
      <c r="K144" s="392"/>
      <c r="L144" s="392"/>
      <c r="M144" s="404"/>
      <c r="N144" s="394"/>
      <c r="O144" s="361"/>
      <c r="P144" s="368"/>
      <c r="Q144" s="361"/>
    </row>
    <row r="145" spans="1:17" ht="13.5">
      <c r="A145" s="389"/>
      <c r="B145" s="390"/>
      <c r="C145" s="390"/>
      <c r="D145" s="390"/>
      <c r="E145" s="391"/>
      <c r="F145" s="391"/>
      <c r="G145" s="391"/>
      <c r="H145" s="391"/>
      <c r="I145" s="391"/>
      <c r="J145" s="392"/>
      <c r="K145" s="392"/>
      <c r="L145" s="392"/>
      <c r="M145" s="404"/>
      <c r="N145" s="394"/>
      <c r="O145" s="361"/>
      <c r="P145" s="368"/>
      <c r="Q145" s="361"/>
    </row>
    <row r="146" spans="1:17" ht="12.75" customHeight="1">
      <c r="A146" s="389"/>
      <c r="B146" s="390"/>
      <c r="C146" s="390"/>
      <c r="D146" s="390"/>
      <c r="E146" s="391"/>
      <c r="F146" s="391"/>
      <c r="G146" s="391"/>
      <c r="H146" s="391"/>
      <c r="I146" s="391"/>
      <c r="J146" s="392"/>
      <c r="K146" s="392"/>
      <c r="L146" s="392"/>
      <c r="M146" s="404"/>
      <c r="N146" s="365"/>
      <c r="O146" s="365"/>
      <c r="P146" s="365"/>
      <c r="Q146" s="365"/>
    </row>
    <row r="147" spans="1:17" ht="13.5">
      <c r="A147" s="389"/>
      <c r="B147" s="390"/>
      <c r="C147" s="390"/>
      <c r="D147" s="390"/>
      <c r="E147" s="391"/>
      <c r="F147" s="391"/>
      <c r="G147" s="391"/>
      <c r="H147" s="391"/>
      <c r="I147" s="391"/>
      <c r="J147" s="392"/>
      <c r="K147" s="392"/>
      <c r="L147" s="392"/>
      <c r="M147" s="404"/>
      <c r="N147" s="365"/>
      <c r="O147" s="365"/>
      <c r="P147" s="365"/>
      <c r="Q147" s="365"/>
    </row>
    <row r="148" spans="1:17" ht="13.5">
      <c r="A148" s="389"/>
      <c r="B148" s="390"/>
      <c r="C148" s="390"/>
      <c r="D148" s="390"/>
      <c r="E148" s="391"/>
      <c r="F148" s="391"/>
      <c r="G148" s="391"/>
      <c r="H148" s="391"/>
      <c r="I148" s="391"/>
      <c r="J148" s="392"/>
      <c r="K148" s="392"/>
      <c r="L148" s="392"/>
      <c r="M148" s="404"/>
      <c r="N148" s="365"/>
      <c r="O148" s="365"/>
      <c r="P148" s="365"/>
      <c r="Q148" s="365"/>
    </row>
    <row r="149" spans="1:17" ht="13.5">
      <c r="A149" s="389"/>
      <c r="B149" s="390"/>
      <c r="C149" s="390"/>
      <c r="D149" s="390"/>
      <c r="E149" s="391"/>
      <c r="F149" s="391"/>
      <c r="G149" s="391"/>
      <c r="H149" s="391"/>
      <c r="I149" s="391"/>
      <c r="J149" s="392"/>
      <c r="K149" s="392"/>
      <c r="L149" s="392"/>
      <c r="M149" s="404"/>
      <c r="N149" s="365"/>
      <c r="O149" s="365"/>
      <c r="P149" s="365"/>
      <c r="Q149" s="361"/>
    </row>
    <row r="150" spans="1:17" ht="13.5">
      <c r="A150" s="389"/>
      <c r="B150" s="390"/>
      <c r="C150" s="390"/>
      <c r="D150" s="390"/>
      <c r="E150" s="391"/>
      <c r="F150" s="391"/>
      <c r="G150" s="391"/>
      <c r="H150" s="391"/>
      <c r="I150" s="391"/>
      <c r="J150" s="392"/>
      <c r="K150" s="392"/>
      <c r="L150" s="392"/>
      <c r="M150" s="394"/>
      <c r="N150" s="365"/>
      <c r="O150" s="365"/>
      <c r="P150" s="365"/>
      <c r="Q150" s="361"/>
    </row>
    <row r="151" spans="1:17" ht="12.75" customHeight="1">
      <c r="A151" s="389"/>
      <c r="B151" s="390"/>
      <c r="C151" s="390"/>
      <c r="D151" s="390"/>
      <c r="E151" s="391"/>
      <c r="F151" s="391"/>
      <c r="G151" s="391"/>
      <c r="H151" s="391"/>
      <c r="I151" s="391"/>
      <c r="J151" s="392"/>
      <c r="K151" s="392"/>
      <c r="L151" s="392"/>
      <c r="M151" s="394"/>
      <c r="N151" s="365"/>
      <c r="O151" s="365"/>
      <c r="P151" s="365"/>
      <c r="Q151" s="361"/>
    </row>
    <row r="152" spans="1:17" ht="13.5">
      <c r="A152" s="389"/>
      <c r="B152" s="390"/>
      <c r="C152" s="390"/>
      <c r="D152" s="390"/>
      <c r="E152" s="391"/>
      <c r="F152" s="391"/>
      <c r="G152" s="391"/>
      <c r="H152" s="391"/>
      <c r="I152" s="391"/>
      <c r="J152" s="392"/>
      <c r="K152" s="392"/>
      <c r="L152" s="392"/>
      <c r="M152" s="394"/>
      <c r="N152" s="365"/>
      <c r="O152" s="365"/>
      <c r="P152" s="365"/>
      <c r="Q152" s="361"/>
    </row>
    <row r="153" spans="1:17" ht="13.5">
      <c r="A153" s="389"/>
      <c r="B153" s="390"/>
      <c r="C153" s="390"/>
      <c r="D153" s="390"/>
      <c r="E153" s="391"/>
      <c r="F153" s="391"/>
      <c r="G153" s="391"/>
      <c r="H153" s="391"/>
      <c r="I153" s="391"/>
      <c r="J153" s="392"/>
      <c r="K153" s="392"/>
      <c r="L153" s="392"/>
      <c r="M153" s="394"/>
      <c r="N153" s="365"/>
      <c r="O153" s="365"/>
      <c r="P153" s="365"/>
      <c r="Q153" s="361"/>
    </row>
    <row r="154" spans="1:17" ht="13.5">
      <c r="A154" s="389"/>
      <c r="B154" s="390"/>
      <c r="C154" s="390"/>
      <c r="D154" s="390"/>
      <c r="E154" s="391"/>
      <c r="F154" s="391"/>
      <c r="G154" s="391"/>
      <c r="H154" s="391"/>
      <c r="I154" s="391"/>
      <c r="J154" s="392"/>
      <c r="K154" s="392"/>
      <c r="L154" s="392"/>
      <c r="M154" s="394"/>
      <c r="N154" s="365"/>
      <c r="O154" s="365"/>
      <c r="P154" s="365"/>
      <c r="Q154" s="409"/>
    </row>
    <row r="155" spans="1:17" ht="13.5">
      <c r="A155" s="389"/>
      <c r="B155" s="390"/>
      <c r="C155" s="390"/>
      <c r="D155" s="390"/>
      <c r="E155" s="391"/>
      <c r="F155" s="391"/>
      <c r="G155" s="391"/>
      <c r="H155" s="391"/>
      <c r="I155" s="391"/>
      <c r="J155" s="392"/>
      <c r="K155" s="392"/>
      <c r="L155" s="392"/>
      <c r="M155" s="394"/>
      <c r="N155" s="365"/>
      <c r="O155" s="365"/>
      <c r="P155" s="365"/>
      <c r="Q155" s="409"/>
    </row>
    <row r="156" spans="1:17" ht="12.75" customHeight="1">
      <c r="A156" s="389"/>
      <c r="B156" s="390"/>
      <c r="C156" s="390"/>
      <c r="D156" s="390"/>
      <c r="E156" s="391"/>
      <c r="F156" s="391"/>
      <c r="G156" s="391"/>
      <c r="H156" s="391"/>
      <c r="I156" s="391"/>
      <c r="J156" s="392"/>
      <c r="K156" s="392"/>
      <c r="L156" s="392"/>
      <c r="M156" s="394"/>
      <c r="N156" s="365"/>
      <c r="O156" s="365"/>
      <c r="P156" s="365"/>
      <c r="Q156" s="409"/>
    </row>
    <row r="157" spans="1:17" ht="13.5">
      <c r="A157" s="389"/>
      <c r="B157" s="390"/>
      <c r="C157" s="390"/>
      <c r="D157" s="390"/>
      <c r="E157" s="391"/>
      <c r="F157" s="391"/>
      <c r="G157" s="391"/>
      <c r="H157" s="391"/>
      <c r="I157" s="391"/>
      <c r="J157" s="392"/>
      <c r="K157" s="392"/>
      <c r="L157" s="392"/>
      <c r="M157" s="394"/>
      <c r="N157" s="365"/>
      <c r="O157" s="365"/>
      <c r="P157" s="365"/>
      <c r="Q157" s="409"/>
    </row>
    <row r="158" spans="1:17" ht="13.5">
      <c r="A158" s="389"/>
      <c r="B158" s="390"/>
      <c r="C158" s="390"/>
      <c r="D158" s="390"/>
      <c r="E158" s="391"/>
      <c r="F158" s="391"/>
      <c r="G158" s="391"/>
      <c r="H158" s="391"/>
      <c r="I158" s="391"/>
      <c r="J158" s="392"/>
      <c r="K158" s="392"/>
      <c r="L158" s="392"/>
      <c r="M158" s="394"/>
      <c r="N158" s="365"/>
      <c r="O158" s="365"/>
      <c r="P158" s="365"/>
      <c r="Q158" s="409"/>
    </row>
    <row r="159" spans="1:17" ht="13.5">
      <c r="A159" s="389"/>
      <c r="B159" s="390"/>
      <c r="C159" s="390"/>
      <c r="D159" s="390"/>
      <c r="E159" s="391"/>
      <c r="F159" s="391"/>
      <c r="G159" s="391"/>
      <c r="H159" s="391"/>
      <c r="I159" s="391"/>
      <c r="J159" s="392"/>
      <c r="K159" s="392"/>
      <c r="L159" s="392"/>
      <c r="M159" s="394"/>
      <c r="N159" s="365"/>
      <c r="O159" s="365"/>
      <c r="P159" s="365"/>
      <c r="Q159" s="361"/>
    </row>
    <row r="160" spans="1:17" ht="13.5">
      <c r="A160" s="389"/>
      <c r="B160" s="390"/>
      <c r="C160" s="390"/>
      <c r="D160" s="390"/>
      <c r="E160" s="391"/>
      <c r="F160" s="391"/>
      <c r="G160" s="391"/>
      <c r="H160" s="391"/>
      <c r="I160" s="391"/>
      <c r="J160" s="392"/>
      <c r="K160" s="392"/>
      <c r="L160" s="392"/>
      <c r="M160" s="394"/>
      <c r="N160" s="394"/>
      <c r="O160" s="409"/>
      <c r="P160" s="409"/>
      <c r="Q160" s="365"/>
    </row>
    <row r="161" spans="1:17" ht="12.75" customHeight="1">
      <c r="A161" s="389"/>
      <c r="B161" s="390"/>
      <c r="C161" s="390"/>
      <c r="D161" s="390"/>
      <c r="E161" s="391"/>
      <c r="F161" s="391"/>
      <c r="G161" s="391"/>
      <c r="H161" s="391"/>
      <c r="I161" s="391"/>
      <c r="J161" s="392"/>
      <c r="K161" s="392"/>
      <c r="L161" s="392"/>
      <c r="M161" s="394"/>
      <c r="N161" s="365"/>
      <c r="O161" s="365"/>
      <c r="P161" s="365"/>
      <c r="Q161" s="365"/>
    </row>
    <row r="162" spans="1:17" ht="13.5">
      <c r="A162" s="389"/>
      <c r="B162" s="390"/>
      <c r="C162" s="390"/>
      <c r="D162" s="390"/>
      <c r="E162" s="391"/>
      <c r="F162" s="391"/>
      <c r="G162" s="391"/>
      <c r="H162" s="391"/>
      <c r="I162" s="391"/>
      <c r="J162" s="392"/>
      <c r="K162" s="392"/>
      <c r="L162" s="392"/>
      <c r="M162" s="394"/>
      <c r="N162" s="365"/>
      <c r="O162" s="365"/>
      <c r="P162" s="365"/>
      <c r="Q162" s="365"/>
    </row>
    <row r="163" spans="1:17" ht="13.5">
      <c r="A163" s="389"/>
      <c r="B163" s="390"/>
      <c r="C163" s="390"/>
      <c r="D163" s="390"/>
      <c r="E163" s="391"/>
      <c r="F163" s="391"/>
      <c r="G163" s="391"/>
      <c r="H163" s="391"/>
      <c r="I163" s="391"/>
      <c r="J163" s="392"/>
      <c r="K163" s="392"/>
      <c r="L163" s="392"/>
      <c r="M163" s="394"/>
      <c r="N163" s="365"/>
      <c r="O163" s="365"/>
      <c r="P163" s="365"/>
      <c r="Q163" s="365"/>
    </row>
    <row r="164" spans="1:17" ht="13.5">
      <c r="A164" s="389"/>
      <c r="B164" s="390"/>
      <c r="C164" s="390"/>
      <c r="D164" s="390"/>
      <c r="E164" s="391"/>
      <c r="F164" s="391"/>
      <c r="G164" s="391"/>
      <c r="H164" s="391"/>
      <c r="I164" s="391"/>
      <c r="J164" s="392"/>
      <c r="K164" s="392"/>
      <c r="L164" s="392"/>
      <c r="M164" s="394"/>
      <c r="N164" s="394"/>
      <c r="O164" s="361"/>
      <c r="P164" s="361"/>
      <c r="Q164" s="361"/>
    </row>
    <row r="165" spans="1:17" ht="17.25" customHeight="1">
      <c r="A165" s="663" t="s">
        <v>306</v>
      </c>
      <c r="B165" s="663"/>
      <c r="C165" s="663"/>
      <c r="D165" s="663"/>
      <c r="E165" s="664" t="str">
        <f>E83</f>
        <v>PGS Investigação Petrolífera LTDA</v>
      </c>
      <c r="F165" s="664"/>
      <c r="G165" s="405"/>
      <c r="H165" s="405"/>
      <c r="I165" s="405"/>
      <c r="J165" s="405"/>
      <c r="K165" s="665" t="s">
        <v>24</v>
      </c>
      <c r="L165" s="665"/>
      <c r="M165" s="394"/>
      <c r="N165" s="394"/>
      <c r="O165" s="361"/>
      <c r="P165" s="361"/>
      <c r="Q165" s="361"/>
    </row>
    <row r="166" spans="1:17" ht="6" customHeight="1">
      <c r="A166" s="365"/>
      <c r="B166" s="365"/>
      <c r="C166" s="365"/>
      <c r="D166" s="365"/>
      <c r="E166" s="365"/>
      <c r="F166" s="365"/>
      <c r="G166" s="365"/>
      <c r="H166" s="365"/>
      <c r="I166" s="406"/>
      <c r="J166" s="406"/>
      <c r="K166" s="406"/>
      <c r="L166" s="362"/>
      <c r="M166" s="394"/>
      <c r="N166" s="394"/>
      <c r="O166" s="361"/>
      <c r="P166" s="361"/>
      <c r="Q166" s="361"/>
    </row>
    <row r="167" spans="1:17" ht="12.75" customHeight="1">
      <c r="A167" s="411" t="s">
        <v>4</v>
      </c>
      <c r="B167" s="666">
        <f>B85</f>
        <v>9</v>
      </c>
      <c r="C167" s="409"/>
      <c r="D167" s="368"/>
      <c r="E167" s="368"/>
      <c r="F167" s="368"/>
      <c r="G167" s="368"/>
      <c r="H167" s="368"/>
      <c r="I167" s="368"/>
      <c r="J167" s="412"/>
      <c r="K167" s="667" t="s">
        <v>134</v>
      </c>
      <c r="L167" s="667"/>
      <c r="M167" s="394"/>
      <c r="N167" s="394"/>
      <c r="O167" s="361"/>
      <c r="P167" s="361"/>
      <c r="Q167" s="361"/>
    </row>
    <row r="168" spans="1:17" ht="12.75" customHeight="1">
      <c r="A168" s="413" t="s">
        <v>6</v>
      </c>
      <c r="B168" s="666"/>
      <c r="C168" s="365"/>
      <c r="D168" s="368"/>
      <c r="E168" s="368"/>
      <c r="F168" s="368"/>
      <c r="G168" s="368"/>
      <c r="H168" s="368"/>
      <c r="I168" s="368"/>
      <c r="J168" s="368"/>
      <c r="K168" s="368"/>
      <c r="L168" s="365"/>
      <c r="M168" s="394"/>
      <c r="N168" s="394"/>
      <c r="O168" s="361"/>
      <c r="P168" s="361"/>
      <c r="Q168" s="361"/>
    </row>
    <row r="169" spans="1:17" ht="12.75" customHeight="1">
      <c r="A169" s="658" t="s">
        <v>3</v>
      </c>
      <c r="B169" s="658"/>
      <c r="C169" s="368"/>
      <c r="D169" s="368"/>
      <c r="E169" s="368"/>
      <c r="F169" s="368"/>
      <c r="G169" s="368"/>
      <c r="H169" s="368"/>
      <c r="I169" s="368"/>
      <c r="K169" s="659" t="s">
        <v>135</v>
      </c>
      <c r="L169" s="659"/>
      <c r="M169" s="394"/>
      <c r="N169" s="394"/>
      <c r="O169" s="361"/>
      <c r="P169" s="361"/>
      <c r="Q169" s="361"/>
    </row>
    <row r="170" spans="1:17" ht="12.75" customHeight="1">
      <c r="A170" s="660" t="str">
        <f>A88</f>
        <v>XXXX</v>
      </c>
      <c r="B170" s="660"/>
      <c r="C170" s="407"/>
      <c r="D170" s="408"/>
      <c r="E170" s="408"/>
      <c r="F170" s="408"/>
      <c r="G170" s="408"/>
      <c r="H170" s="408"/>
      <c r="I170" s="408"/>
      <c r="K170" s="661" t="s">
        <v>26</v>
      </c>
      <c r="L170" s="661"/>
      <c r="M170" s="394"/>
      <c r="N170" s="394"/>
      <c r="O170" s="361"/>
      <c r="P170" s="361"/>
      <c r="Q170" s="361"/>
    </row>
    <row r="171" spans="1:17" ht="6" customHeight="1">
      <c r="A171" s="368"/>
      <c r="B171" s="368"/>
      <c r="C171" s="361"/>
      <c r="D171" s="403"/>
      <c r="E171" s="403"/>
      <c r="F171" s="403"/>
      <c r="G171" s="403"/>
      <c r="H171" s="403"/>
      <c r="I171" s="403"/>
      <c r="J171" s="403"/>
      <c r="K171" s="403"/>
      <c r="L171" s="368"/>
      <c r="M171" s="394"/>
      <c r="N171" s="394"/>
      <c r="O171" s="361"/>
      <c r="P171" s="361"/>
      <c r="Q171" s="361"/>
    </row>
    <row r="172" spans="5:17" ht="17.25" customHeight="1">
      <c r="E172" s="368"/>
      <c r="F172" s="368"/>
      <c r="G172" s="368"/>
      <c r="H172" s="368"/>
      <c r="I172" s="368"/>
      <c r="J172" s="368"/>
      <c r="K172" s="403"/>
      <c r="L172" s="414" t="s">
        <v>221</v>
      </c>
      <c r="M172" s="360"/>
      <c r="N172" s="360"/>
      <c r="Q172" s="361"/>
    </row>
    <row r="173" spans="1:17" ht="6" customHeight="1">
      <c r="A173" s="369"/>
      <c r="B173" s="370"/>
      <c r="C173" s="370"/>
      <c r="D173" s="370"/>
      <c r="E173" s="370"/>
      <c r="F173" s="370"/>
      <c r="G173" s="370"/>
      <c r="H173" s="370"/>
      <c r="I173" s="370"/>
      <c r="J173" s="370"/>
      <c r="K173" s="370"/>
      <c r="L173" s="370"/>
      <c r="M173" s="362"/>
      <c r="N173" s="362"/>
      <c r="Q173" s="361"/>
    </row>
    <row r="174" spans="1:17" ht="17.25">
      <c r="A174" s="662" t="s">
        <v>363</v>
      </c>
      <c r="B174" s="662"/>
      <c r="C174" s="662"/>
      <c r="D174" s="662"/>
      <c r="E174" s="662"/>
      <c r="F174" s="662"/>
      <c r="G174" s="662"/>
      <c r="H174" s="662"/>
      <c r="I174" s="662"/>
      <c r="J174" s="662"/>
      <c r="K174" s="662"/>
      <c r="L174" s="662"/>
      <c r="M174" s="364"/>
      <c r="N174" s="364"/>
      <c r="Q174" s="361"/>
    </row>
    <row r="175" spans="1:17" ht="12.75">
      <c r="A175" s="368"/>
      <c r="B175" s="403"/>
      <c r="C175" s="365"/>
      <c r="D175" s="368"/>
      <c r="E175" s="368"/>
      <c r="F175" s="368"/>
      <c r="G175" s="368"/>
      <c r="H175" s="368"/>
      <c r="I175" s="368"/>
      <c r="J175" s="368"/>
      <c r="K175" s="368"/>
      <c r="L175" s="365"/>
      <c r="M175" s="365"/>
      <c r="N175" s="365"/>
      <c r="Q175" s="361"/>
    </row>
    <row r="176" spans="1:17" ht="12.75">
      <c r="A176" s="368"/>
      <c r="B176" s="368"/>
      <c r="C176" s="368"/>
      <c r="D176" s="368"/>
      <c r="E176" s="368"/>
      <c r="F176" s="368"/>
      <c r="G176" s="368"/>
      <c r="H176" s="368"/>
      <c r="I176" s="368"/>
      <c r="J176" s="371"/>
      <c r="K176" s="366"/>
      <c r="L176" s="366"/>
      <c r="M176" s="366"/>
      <c r="N176" s="366"/>
      <c r="Q176" s="361"/>
    </row>
    <row r="177" spans="1:17" ht="12.75">
      <c r="A177" s="407"/>
      <c r="B177" s="407"/>
      <c r="C177" s="407"/>
      <c r="D177" s="408"/>
      <c r="E177" s="408"/>
      <c r="F177" s="408"/>
      <c r="G177" s="408"/>
      <c r="H177" s="408"/>
      <c r="I177" s="408"/>
      <c r="J177" s="371"/>
      <c r="K177" s="367"/>
      <c r="L177" s="367"/>
      <c r="M177" s="367"/>
      <c r="N177" s="367"/>
      <c r="Q177" s="361"/>
    </row>
    <row r="178" spans="1:17" ht="6" customHeight="1">
      <c r="A178" s="368"/>
      <c r="B178" s="368"/>
      <c r="C178" s="394"/>
      <c r="D178" s="403"/>
      <c r="E178" s="403"/>
      <c r="F178" s="403"/>
      <c r="G178" s="403"/>
      <c r="H178" s="403"/>
      <c r="I178" s="403"/>
      <c r="J178" s="403"/>
      <c r="K178" s="368"/>
      <c r="L178" s="368"/>
      <c r="M178" s="368"/>
      <c r="N178" s="368"/>
      <c r="Q178" s="361"/>
    </row>
    <row r="179" spans="1:17" ht="12.75">
      <c r="A179" s="371"/>
      <c r="B179" s="371"/>
      <c r="C179" s="371"/>
      <c r="D179" s="371"/>
      <c r="E179" s="368"/>
      <c r="F179" s="368"/>
      <c r="G179" s="368"/>
      <c r="H179" s="368"/>
      <c r="I179" s="368"/>
      <c r="J179" s="368"/>
      <c r="K179" s="368"/>
      <c r="L179" s="368"/>
      <c r="M179" s="368"/>
      <c r="N179" s="368"/>
      <c r="Q179" s="365"/>
    </row>
    <row r="180" spans="1:17" ht="6" customHeight="1">
      <c r="A180" s="369"/>
      <c r="B180" s="370"/>
      <c r="C180" s="370"/>
      <c r="D180" s="370"/>
      <c r="E180" s="370"/>
      <c r="F180" s="370"/>
      <c r="G180" s="370"/>
      <c r="H180" s="370"/>
      <c r="I180" s="370"/>
      <c r="J180" s="370"/>
      <c r="K180" s="370"/>
      <c r="L180" s="403"/>
      <c r="M180" s="394"/>
      <c r="N180" s="394"/>
      <c r="O180" s="361"/>
      <c r="P180" s="361"/>
      <c r="Q180" s="361"/>
    </row>
    <row r="181" spans="1:17" ht="13.5">
      <c r="A181" s="364"/>
      <c r="B181" s="364"/>
      <c r="C181" s="364"/>
      <c r="D181" s="364"/>
      <c r="E181" s="364"/>
      <c r="F181" s="364"/>
      <c r="G181" s="364"/>
      <c r="H181" s="364"/>
      <c r="I181" s="364"/>
      <c r="J181" s="364"/>
      <c r="K181" s="364"/>
      <c r="L181" s="364"/>
      <c r="M181" s="394"/>
      <c r="N181" s="394"/>
      <c r="O181" s="368"/>
      <c r="P181" s="368"/>
      <c r="Q181" s="361"/>
    </row>
    <row r="182" spans="1:17" ht="16.5">
      <c r="A182" s="364"/>
      <c r="B182" s="364"/>
      <c r="C182" s="364"/>
      <c r="D182" s="364"/>
      <c r="E182" s="364"/>
      <c r="F182" s="364"/>
      <c r="G182" s="364"/>
      <c r="H182" s="364"/>
      <c r="I182" s="364"/>
      <c r="J182" s="364"/>
      <c r="K182" s="364"/>
      <c r="L182" s="376"/>
      <c r="M182" s="394"/>
      <c r="N182" s="394"/>
      <c r="O182" s="368"/>
      <c r="P182" s="368"/>
      <c r="Q182" s="361"/>
    </row>
    <row r="183" spans="1:17" ht="13.5">
      <c r="A183" s="364"/>
      <c r="B183" s="364"/>
      <c r="C183" s="364"/>
      <c r="D183" s="364"/>
      <c r="E183" s="364"/>
      <c r="F183" s="364"/>
      <c r="G183" s="364"/>
      <c r="H183" s="364"/>
      <c r="I183" s="364"/>
      <c r="J183" s="364"/>
      <c r="K183" s="364"/>
      <c r="L183" s="364"/>
      <c r="M183" s="394"/>
      <c r="N183" s="394"/>
      <c r="O183" s="368"/>
      <c r="P183" s="368"/>
      <c r="Q183" s="361"/>
    </row>
    <row r="184" spans="1:17" ht="12.75" customHeight="1">
      <c r="A184" s="377"/>
      <c r="B184" s="378"/>
      <c r="C184" s="378"/>
      <c r="D184" s="378"/>
      <c r="E184" s="377"/>
      <c r="F184" s="377"/>
      <c r="G184" s="377"/>
      <c r="H184" s="377"/>
      <c r="I184" s="377"/>
      <c r="J184" s="377"/>
      <c r="K184" s="377"/>
      <c r="L184" s="377"/>
      <c r="M184" s="368"/>
      <c r="N184" s="368"/>
      <c r="O184" s="368"/>
      <c r="P184" s="368"/>
      <c r="Q184" s="361"/>
    </row>
    <row r="185" spans="1:17" ht="13.5">
      <c r="A185" s="377"/>
      <c r="B185" s="378"/>
      <c r="C185" s="378"/>
      <c r="D185" s="378"/>
      <c r="E185" s="377"/>
      <c r="F185" s="377"/>
      <c r="G185" s="377"/>
      <c r="H185" s="382"/>
      <c r="I185" s="382"/>
      <c r="J185" s="377"/>
      <c r="K185" s="377"/>
      <c r="L185" s="377"/>
      <c r="M185" s="368"/>
      <c r="N185" s="368"/>
      <c r="O185" s="368"/>
      <c r="P185" s="368"/>
      <c r="Q185" s="361"/>
    </row>
    <row r="186" spans="1:17" ht="13.5">
      <c r="A186" s="377"/>
      <c r="B186" s="378"/>
      <c r="C186" s="378"/>
      <c r="D186" s="378"/>
      <c r="E186" s="377"/>
      <c r="F186" s="377"/>
      <c r="G186" s="377"/>
      <c r="H186" s="377"/>
      <c r="I186" s="377"/>
      <c r="J186" s="377"/>
      <c r="K186" s="377"/>
      <c r="L186" s="377"/>
      <c r="M186" s="368"/>
      <c r="N186" s="394"/>
      <c r="O186" s="361"/>
      <c r="P186" s="368"/>
      <c r="Q186" s="361"/>
    </row>
    <row r="187" spans="1:17" ht="13.5">
      <c r="A187" s="377"/>
      <c r="B187" s="378"/>
      <c r="C187" s="378"/>
      <c r="D187" s="378"/>
      <c r="E187" s="377"/>
      <c r="F187" s="377"/>
      <c r="G187" s="377"/>
      <c r="H187" s="377"/>
      <c r="I187" s="377"/>
      <c r="J187" s="377"/>
      <c r="K187" s="377"/>
      <c r="L187" s="377"/>
      <c r="M187" s="368"/>
      <c r="N187" s="394"/>
      <c r="O187" s="361"/>
      <c r="P187" s="368"/>
      <c r="Q187" s="361"/>
    </row>
    <row r="188" spans="1:17" ht="13.5">
      <c r="A188" s="377"/>
      <c r="B188" s="378"/>
      <c r="C188" s="378"/>
      <c r="D188" s="378"/>
      <c r="E188" s="385"/>
      <c r="F188" s="377"/>
      <c r="G188" s="377"/>
      <c r="H188" s="377"/>
      <c r="I188" s="377"/>
      <c r="J188" s="377"/>
      <c r="K188" s="377"/>
      <c r="L188" s="377"/>
      <c r="M188" s="368"/>
      <c r="N188" s="394"/>
      <c r="O188" s="361"/>
      <c r="P188" s="368"/>
      <c r="Q188" s="361"/>
    </row>
    <row r="189" spans="1:17" ht="13.5">
      <c r="A189" s="377"/>
      <c r="B189" s="378"/>
      <c r="C189" s="378"/>
      <c r="D189" s="378"/>
      <c r="E189" s="371"/>
      <c r="F189" s="385"/>
      <c r="G189" s="385"/>
      <c r="H189" s="377"/>
      <c r="I189" s="385"/>
      <c r="J189" s="387"/>
      <c r="K189" s="377"/>
      <c r="L189" s="377"/>
      <c r="M189" s="368"/>
      <c r="N189" s="394"/>
      <c r="O189" s="361"/>
      <c r="P189" s="368"/>
      <c r="Q189" s="361"/>
    </row>
    <row r="190" spans="1:17" ht="13.5">
      <c r="A190" s="389"/>
      <c r="B190" s="389"/>
      <c r="C190" s="389"/>
      <c r="D190" s="389"/>
      <c r="E190" s="417"/>
      <c r="F190" s="417"/>
      <c r="G190" s="417"/>
      <c r="H190" s="417"/>
      <c r="I190" s="417"/>
      <c r="J190" s="417"/>
      <c r="K190" s="417"/>
      <c r="L190" s="417"/>
      <c r="M190" s="368"/>
      <c r="N190" s="394"/>
      <c r="O190" s="361"/>
      <c r="P190" s="368"/>
      <c r="Q190" s="361"/>
    </row>
    <row r="191" spans="1:17" ht="13.5">
      <c r="A191" s="389"/>
      <c r="B191" s="390"/>
      <c r="C191" s="390"/>
      <c r="D191" s="390"/>
      <c r="E191" s="391"/>
      <c r="F191" s="391"/>
      <c r="G191" s="391"/>
      <c r="H191" s="391"/>
      <c r="I191" s="391"/>
      <c r="J191" s="392"/>
      <c r="K191" s="392"/>
      <c r="L191" s="392"/>
      <c r="M191" s="394"/>
      <c r="N191" s="394"/>
      <c r="O191" s="361"/>
      <c r="P191" s="361"/>
      <c r="Q191" s="361"/>
    </row>
    <row r="192" spans="1:17" ht="13.5">
      <c r="A192" s="389"/>
      <c r="B192" s="390"/>
      <c r="C192" s="390"/>
      <c r="D192" s="390"/>
      <c r="E192" s="391"/>
      <c r="F192" s="391"/>
      <c r="G192" s="391"/>
      <c r="H192" s="391"/>
      <c r="I192" s="391"/>
      <c r="J192" s="392"/>
      <c r="K192" s="392"/>
      <c r="L192" s="392"/>
      <c r="M192" s="394"/>
      <c r="N192" s="394"/>
      <c r="O192" s="361"/>
      <c r="P192" s="361"/>
      <c r="Q192" s="361"/>
    </row>
    <row r="193" spans="1:17" ht="13.5">
      <c r="A193" s="389"/>
      <c r="B193" s="390"/>
      <c r="C193" s="390"/>
      <c r="D193" s="390"/>
      <c r="E193" s="391"/>
      <c r="F193" s="391"/>
      <c r="G193" s="391"/>
      <c r="H193" s="391"/>
      <c r="I193" s="391"/>
      <c r="J193" s="392"/>
      <c r="K193" s="392"/>
      <c r="L193" s="392"/>
      <c r="M193" s="394"/>
      <c r="N193" s="394"/>
      <c r="O193" s="361"/>
      <c r="P193" s="361"/>
      <c r="Q193" s="361"/>
    </row>
    <row r="194" spans="1:17" ht="13.5">
      <c r="A194" s="389"/>
      <c r="B194" s="390"/>
      <c r="C194" s="390"/>
      <c r="D194" s="390"/>
      <c r="E194" s="391"/>
      <c r="F194" s="391"/>
      <c r="G194" s="391"/>
      <c r="H194" s="391"/>
      <c r="I194" s="391"/>
      <c r="J194" s="392"/>
      <c r="K194" s="392"/>
      <c r="L194" s="392"/>
      <c r="M194" s="394"/>
      <c r="N194" s="394"/>
      <c r="O194" s="361"/>
      <c r="P194" s="361"/>
      <c r="Q194" s="361"/>
    </row>
    <row r="195" spans="1:17" ht="13.5">
      <c r="A195" s="389"/>
      <c r="B195" s="390"/>
      <c r="C195" s="390"/>
      <c r="D195" s="390"/>
      <c r="E195" s="391"/>
      <c r="F195" s="391"/>
      <c r="G195" s="391"/>
      <c r="H195" s="391"/>
      <c r="I195" s="391"/>
      <c r="J195" s="392"/>
      <c r="K195" s="392"/>
      <c r="L195" s="392"/>
      <c r="M195" s="394"/>
      <c r="N195" s="394"/>
      <c r="O195" s="361"/>
      <c r="P195" s="361"/>
      <c r="Q195" s="361"/>
    </row>
    <row r="196" spans="1:17" ht="13.5">
      <c r="A196" s="389"/>
      <c r="B196" s="390"/>
      <c r="C196" s="390"/>
      <c r="D196" s="390"/>
      <c r="E196" s="391"/>
      <c r="F196" s="391"/>
      <c r="G196" s="391"/>
      <c r="H196" s="391"/>
      <c r="I196" s="391"/>
      <c r="J196" s="392"/>
      <c r="K196" s="392"/>
      <c r="L196" s="392"/>
      <c r="M196" s="394"/>
      <c r="N196" s="394"/>
      <c r="O196" s="361"/>
      <c r="P196" s="361"/>
      <c r="Q196" s="361"/>
    </row>
    <row r="197" spans="1:17" ht="13.5">
      <c r="A197" s="389"/>
      <c r="B197" s="390"/>
      <c r="C197" s="390"/>
      <c r="D197" s="390"/>
      <c r="E197" s="391"/>
      <c r="F197" s="391"/>
      <c r="G197" s="391"/>
      <c r="H197" s="391"/>
      <c r="I197" s="391"/>
      <c r="J197" s="392"/>
      <c r="K197" s="392"/>
      <c r="L197" s="392"/>
      <c r="M197" s="394"/>
      <c r="N197" s="394"/>
      <c r="O197" s="361"/>
      <c r="P197" s="361"/>
      <c r="Q197" s="361"/>
    </row>
    <row r="198" spans="1:17" ht="13.5">
      <c r="A198" s="389"/>
      <c r="B198" s="390"/>
      <c r="C198" s="390"/>
      <c r="D198" s="390"/>
      <c r="E198" s="391"/>
      <c r="F198" s="391"/>
      <c r="G198" s="391"/>
      <c r="H198" s="391"/>
      <c r="I198" s="391"/>
      <c r="J198" s="392"/>
      <c r="K198" s="392"/>
      <c r="L198" s="392"/>
      <c r="M198" s="394"/>
      <c r="N198" s="394"/>
      <c r="O198" s="361"/>
      <c r="P198" s="361"/>
      <c r="Q198" s="361"/>
    </row>
    <row r="199" spans="1:17" ht="13.5">
      <c r="A199" s="389"/>
      <c r="B199" s="390"/>
      <c r="C199" s="390"/>
      <c r="D199" s="390"/>
      <c r="E199" s="391"/>
      <c r="F199" s="391"/>
      <c r="G199" s="391"/>
      <c r="H199" s="391"/>
      <c r="I199" s="391"/>
      <c r="J199" s="392"/>
      <c r="K199" s="392"/>
      <c r="L199" s="392"/>
      <c r="M199" s="394"/>
      <c r="N199" s="394"/>
      <c r="O199" s="361"/>
      <c r="P199" s="361"/>
      <c r="Q199" s="361"/>
    </row>
    <row r="200" spans="1:17" ht="13.5">
      <c r="A200" s="389"/>
      <c r="B200" s="390"/>
      <c r="C200" s="390"/>
      <c r="D200" s="390"/>
      <c r="E200" s="391"/>
      <c r="F200" s="391"/>
      <c r="G200" s="391"/>
      <c r="H200" s="391"/>
      <c r="I200" s="391"/>
      <c r="J200" s="392"/>
      <c r="K200" s="392"/>
      <c r="L200" s="392"/>
      <c r="M200" s="394"/>
      <c r="N200" s="394"/>
      <c r="O200" s="361"/>
      <c r="P200" s="361"/>
      <c r="Q200" s="361"/>
    </row>
    <row r="201" spans="1:17" ht="13.5">
      <c r="A201" s="389"/>
      <c r="B201" s="390"/>
      <c r="C201" s="390"/>
      <c r="D201" s="390"/>
      <c r="E201" s="391"/>
      <c r="F201" s="391"/>
      <c r="G201" s="391"/>
      <c r="H201" s="391"/>
      <c r="I201" s="391"/>
      <c r="J201" s="392"/>
      <c r="K201" s="392"/>
      <c r="L201" s="392"/>
      <c r="M201" s="394"/>
      <c r="N201" s="371"/>
      <c r="O201" s="394"/>
      <c r="P201" s="394"/>
      <c r="Q201" s="361"/>
    </row>
    <row r="202" spans="1:17" ht="13.5">
      <c r="A202" s="389"/>
      <c r="B202" s="390"/>
      <c r="C202" s="390"/>
      <c r="D202" s="390"/>
      <c r="E202" s="391"/>
      <c r="F202" s="391"/>
      <c r="G202" s="391"/>
      <c r="H202" s="391"/>
      <c r="I202" s="391"/>
      <c r="J202" s="392"/>
      <c r="K202" s="392"/>
      <c r="L202" s="392"/>
      <c r="M202" s="394"/>
      <c r="N202" s="371"/>
      <c r="O202" s="394"/>
      <c r="P202" s="394"/>
      <c r="Q202" s="361"/>
    </row>
    <row r="203" spans="1:17" ht="13.5">
      <c r="A203" s="389"/>
      <c r="B203" s="390"/>
      <c r="C203" s="390"/>
      <c r="D203" s="390"/>
      <c r="E203" s="391"/>
      <c r="F203" s="391"/>
      <c r="G203" s="391"/>
      <c r="H203" s="391"/>
      <c r="I203" s="391"/>
      <c r="J203" s="392"/>
      <c r="K203" s="392"/>
      <c r="L203" s="392"/>
      <c r="M203" s="394"/>
      <c r="N203" s="371"/>
      <c r="O203" s="394"/>
      <c r="P203" s="394"/>
      <c r="Q203" s="361"/>
    </row>
    <row r="204" spans="1:17" ht="13.5">
      <c r="A204" s="389"/>
      <c r="B204" s="390"/>
      <c r="C204" s="390"/>
      <c r="D204" s="390"/>
      <c r="E204" s="391"/>
      <c r="F204" s="391"/>
      <c r="G204" s="391"/>
      <c r="H204" s="391"/>
      <c r="I204" s="391"/>
      <c r="J204" s="392"/>
      <c r="K204" s="392"/>
      <c r="L204" s="392"/>
      <c r="M204" s="394"/>
      <c r="N204" s="371"/>
      <c r="O204" s="394"/>
      <c r="P204" s="394"/>
      <c r="Q204" s="361"/>
    </row>
    <row r="205" spans="1:17" ht="13.5">
      <c r="A205" s="389"/>
      <c r="B205" s="390"/>
      <c r="C205" s="390"/>
      <c r="D205" s="390"/>
      <c r="E205" s="391"/>
      <c r="F205" s="391"/>
      <c r="G205" s="391"/>
      <c r="H205" s="391"/>
      <c r="I205" s="391"/>
      <c r="J205" s="392"/>
      <c r="K205" s="392"/>
      <c r="L205" s="392"/>
      <c r="M205" s="394"/>
      <c r="N205" s="371"/>
      <c r="O205" s="394"/>
      <c r="P205" s="394"/>
      <c r="Q205" s="361"/>
    </row>
    <row r="206" spans="1:17" ht="13.5">
      <c r="A206" s="389"/>
      <c r="B206" s="390"/>
      <c r="C206" s="390"/>
      <c r="D206" s="390"/>
      <c r="E206" s="391"/>
      <c r="F206" s="391"/>
      <c r="G206" s="391"/>
      <c r="H206" s="391"/>
      <c r="I206" s="391"/>
      <c r="J206" s="392"/>
      <c r="K206" s="392"/>
      <c r="L206" s="392"/>
      <c r="M206" s="394"/>
      <c r="N206" s="371"/>
      <c r="O206" s="394"/>
      <c r="P206" s="394"/>
      <c r="Q206" s="361"/>
    </row>
    <row r="207" spans="1:17" ht="13.5">
      <c r="A207" s="389"/>
      <c r="B207" s="390"/>
      <c r="C207" s="390"/>
      <c r="D207" s="390"/>
      <c r="E207" s="391"/>
      <c r="F207" s="391"/>
      <c r="G207" s="391"/>
      <c r="H207" s="391"/>
      <c r="I207" s="391"/>
      <c r="J207" s="392"/>
      <c r="K207" s="392"/>
      <c r="L207" s="392"/>
      <c r="M207" s="394"/>
      <c r="N207" s="371"/>
      <c r="O207" s="394"/>
      <c r="P207" s="394"/>
      <c r="Q207" s="361"/>
    </row>
    <row r="208" spans="1:17" ht="13.5">
      <c r="A208" s="389"/>
      <c r="B208" s="390"/>
      <c r="C208" s="390"/>
      <c r="D208" s="390"/>
      <c r="E208" s="391"/>
      <c r="F208" s="391"/>
      <c r="G208" s="391"/>
      <c r="H208" s="391"/>
      <c r="I208" s="391"/>
      <c r="J208" s="392"/>
      <c r="K208" s="392"/>
      <c r="L208" s="392"/>
      <c r="M208" s="394"/>
      <c r="N208" s="371"/>
      <c r="O208" s="394"/>
      <c r="P208" s="394"/>
      <c r="Q208" s="361"/>
    </row>
    <row r="209" spans="1:17" ht="13.5">
      <c r="A209" s="389"/>
      <c r="B209" s="390"/>
      <c r="C209" s="390"/>
      <c r="D209" s="390"/>
      <c r="E209" s="391"/>
      <c r="F209" s="391"/>
      <c r="G209" s="391"/>
      <c r="H209" s="391"/>
      <c r="I209" s="391"/>
      <c r="J209" s="392"/>
      <c r="K209" s="392"/>
      <c r="L209" s="392"/>
      <c r="M209" s="394"/>
      <c r="N209" s="371"/>
      <c r="O209" s="394"/>
      <c r="P209" s="394"/>
      <c r="Q209" s="361"/>
    </row>
    <row r="210" spans="1:17" ht="13.5">
      <c r="A210" s="389"/>
      <c r="B210" s="390"/>
      <c r="C210" s="390"/>
      <c r="D210" s="390"/>
      <c r="E210" s="391"/>
      <c r="F210" s="391"/>
      <c r="G210" s="391"/>
      <c r="H210" s="391"/>
      <c r="I210" s="391"/>
      <c r="J210" s="392"/>
      <c r="K210" s="392"/>
      <c r="L210" s="392"/>
      <c r="M210" s="394"/>
      <c r="N210" s="371"/>
      <c r="O210" s="394"/>
      <c r="P210" s="394"/>
      <c r="Q210" s="361"/>
    </row>
    <row r="211" spans="1:17" ht="13.5">
      <c r="A211" s="389"/>
      <c r="B211" s="390"/>
      <c r="C211" s="390"/>
      <c r="D211" s="390"/>
      <c r="E211" s="391"/>
      <c r="F211" s="391"/>
      <c r="G211" s="391"/>
      <c r="H211" s="391"/>
      <c r="I211" s="391"/>
      <c r="J211" s="392"/>
      <c r="K211" s="392"/>
      <c r="L211" s="392"/>
      <c r="M211" s="394"/>
      <c r="N211" s="418"/>
      <c r="O211" s="394"/>
      <c r="P211" s="394"/>
      <c r="Q211" s="361"/>
    </row>
    <row r="212" spans="1:17" ht="13.5">
      <c r="A212" s="389"/>
      <c r="B212" s="390"/>
      <c r="C212" s="390"/>
      <c r="D212" s="390"/>
      <c r="E212" s="391"/>
      <c r="F212" s="391"/>
      <c r="G212" s="391"/>
      <c r="H212" s="391"/>
      <c r="I212" s="391"/>
      <c r="J212" s="392"/>
      <c r="K212" s="392"/>
      <c r="L212" s="392"/>
      <c r="M212" s="394"/>
      <c r="N212" s="418"/>
      <c r="O212" s="394"/>
      <c r="P212" s="394"/>
      <c r="Q212" s="361"/>
    </row>
    <row r="213" spans="1:17" ht="13.5">
      <c r="A213" s="389"/>
      <c r="B213" s="390"/>
      <c r="C213" s="390"/>
      <c r="D213" s="390"/>
      <c r="E213" s="391"/>
      <c r="F213" s="391"/>
      <c r="G213" s="391"/>
      <c r="H213" s="391"/>
      <c r="I213" s="391"/>
      <c r="J213" s="392"/>
      <c r="K213" s="392"/>
      <c r="L213" s="392"/>
      <c r="M213" s="394"/>
      <c r="N213" s="418"/>
      <c r="O213" s="394"/>
      <c r="P213" s="394"/>
      <c r="Q213" s="361"/>
    </row>
    <row r="214" spans="1:17" ht="13.5">
      <c r="A214" s="389"/>
      <c r="B214" s="390"/>
      <c r="C214" s="390"/>
      <c r="D214" s="390"/>
      <c r="E214" s="391"/>
      <c r="F214" s="391"/>
      <c r="G214" s="391"/>
      <c r="H214" s="391"/>
      <c r="I214" s="391"/>
      <c r="J214" s="392"/>
      <c r="K214" s="392"/>
      <c r="L214" s="392"/>
      <c r="M214" s="394"/>
      <c r="N214" s="418"/>
      <c r="O214" s="394"/>
      <c r="P214" s="394"/>
      <c r="Q214" s="361"/>
    </row>
    <row r="215" spans="1:17" ht="13.5">
      <c r="A215" s="389"/>
      <c r="B215" s="390"/>
      <c r="C215" s="390"/>
      <c r="D215" s="390"/>
      <c r="E215" s="391"/>
      <c r="F215" s="391"/>
      <c r="G215" s="391"/>
      <c r="H215" s="391"/>
      <c r="I215" s="391"/>
      <c r="J215" s="392"/>
      <c r="K215" s="392"/>
      <c r="L215" s="392"/>
      <c r="M215" s="394"/>
      <c r="N215" s="418"/>
      <c r="O215" s="394"/>
      <c r="P215" s="394"/>
      <c r="Q215" s="361"/>
    </row>
    <row r="216" spans="1:14" ht="12.75">
      <c r="A216" s="371"/>
      <c r="B216" s="371"/>
      <c r="C216" s="371"/>
      <c r="D216" s="371"/>
      <c r="E216" s="371"/>
      <c r="F216" s="371"/>
      <c r="G216" s="371"/>
      <c r="H216" s="371"/>
      <c r="I216" s="371"/>
      <c r="J216" s="371"/>
      <c r="K216" s="371"/>
      <c r="L216" s="371"/>
      <c r="M216" s="371"/>
      <c r="N216" s="371"/>
    </row>
    <row r="217" spans="1:17" ht="17.25" customHeight="1">
      <c r="A217" s="377"/>
      <c r="B217" s="377"/>
      <c r="C217" s="377"/>
      <c r="D217" s="377"/>
      <c r="E217" s="405"/>
      <c r="F217" s="403"/>
      <c r="G217" s="403"/>
      <c r="H217" s="403"/>
      <c r="I217" s="403"/>
      <c r="J217" s="394"/>
      <c r="K217" s="419"/>
      <c r="L217" s="419"/>
      <c r="M217" s="419"/>
      <c r="N217" s="419"/>
      <c r="O217" s="420"/>
      <c r="P217" s="361"/>
      <c r="Q217" s="361"/>
    </row>
    <row r="218" spans="1:17" ht="23.25">
      <c r="A218" s="394"/>
      <c r="B218" s="365"/>
      <c r="C218" s="365"/>
      <c r="D218" s="365"/>
      <c r="E218" s="365"/>
      <c r="F218" s="365"/>
      <c r="G218" s="365"/>
      <c r="H218" s="406"/>
      <c r="I218" s="406"/>
      <c r="J218" s="406"/>
      <c r="K218" s="362"/>
      <c r="L218" s="394"/>
      <c r="M218" s="362"/>
      <c r="N218" s="362"/>
      <c r="O218" s="361"/>
      <c r="P218" s="361"/>
      <c r="Q218" s="361"/>
    </row>
    <row r="219" spans="1:17" ht="18">
      <c r="A219" s="368"/>
      <c r="B219" s="403"/>
      <c r="C219" s="394"/>
      <c r="D219" s="368"/>
      <c r="E219" s="368"/>
      <c r="F219" s="368"/>
      <c r="G219" s="368"/>
      <c r="H219" s="368"/>
      <c r="I219" s="368"/>
      <c r="J219" s="394"/>
      <c r="K219" s="421"/>
      <c r="L219" s="421"/>
      <c r="M219" s="421"/>
      <c r="N219" s="421"/>
      <c r="O219" s="422"/>
      <c r="P219" s="361"/>
      <c r="Q219" s="361"/>
    </row>
    <row r="220" spans="1:17" ht="13.5">
      <c r="A220" s="385"/>
      <c r="B220" s="403"/>
      <c r="C220" s="394"/>
      <c r="D220" s="368"/>
      <c r="E220" s="368"/>
      <c r="F220" s="368"/>
      <c r="G220" s="368"/>
      <c r="H220" s="368"/>
      <c r="I220" s="368"/>
      <c r="J220" s="394"/>
      <c r="K220" s="365"/>
      <c r="L220" s="394"/>
      <c r="M220" s="365"/>
      <c r="N220" s="365"/>
      <c r="O220" s="361"/>
      <c r="P220" s="361"/>
      <c r="Q220" s="361"/>
    </row>
    <row r="221" spans="1:17" ht="13.5">
      <c r="A221" s="368"/>
      <c r="B221" s="368"/>
      <c r="C221" s="394"/>
      <c r="D221" s="368"/>
      <c r="E221" s="368"/>
      <c r="F221" s="368"/>
      <c r="G221" s="368"/>
      <c r="H221" s="368"/>
      <c r="I221" s="368"/>
      <c r="J221" s="394"/>
      <c r="K221" s="385"/>
      <c r="L221" s="385"/>
      <c r="M221" s="385"/>
      <c r="N221" s="385"/>
      <c r="O221" s="368"/>
      <c r="P221" s="385"/>
      <c r="Q221" s="361"/>
    </row>
    <row r="222" spans="1:17" ht="13.5">
      <c r="A222" s="407"/>
      <c r="B222" s="407"/>
      <c r="C222" s="406"/>
      <c r="D222" s="408"/>
      <c r="E222" s="408"/>
      <c r="F222" s="408"/>
      <c r="G222" s="408"/>
      <c r="H222" s="408"/>
      <c r="I222" s="408"/>
      <c r="J222" s="394"/>
      <c r="K222" s="377"/>
      <c r="L222" s="377"/>
      <c r="M222" s="377"/>
      <c r="N222" s="377"/>
      <c r="O222" s="368"/>
      <c r="Q222" s="361"/>
    </row>
    <row r="223" spans="1:17" ht="6" customHeight="1">
      <c r="A223" s="394"/>
      <c r="B223" s="365"/>
      <c r="C223" s="394"/>
      <c r="D223" s="394"/>
      <c r="E223" s="394"/>
      <c r="F223" s="394"/>
      <c r="G223" s="394"/>
      <c r="H223" s="394"/>
      <c r="I223" s="365"/>
      <c r="J223" s="365"/>
      <c r="K223" s="365"/>
      <c r="L223" s="365"/>
      <c r="M223" s="365"/>
      <c r="N223" s="406"/>
      <c r="O223" s="361"/>
      <c r="P223" s="361"/>
      <c r="Q223" s="361"/>
    </row>
    <row r="224" spans="1:17" ht="13.5">
      <c r="A224" s="394"/>
      <c r="B224" s="365"/>
      <c r="C224" s="394"/>
      <c r="D224" s="394"/>
      <c r="E224" s="394"/>
      <c r="F224" s="394"/>
      <c r="G224" s="394"/>
      <c r="H224" s="394"/>
      <c r="I224" s="365"/>
      <c r="J224" s="365"/>
      <c r="K224" s="365"/>
      <c r="L224" s="365"/>
      <c r="M224" s="365"/>
      <c r="N224" s="377"/>
      <c r="O224" s="361"/>
      <c r="P224" s="361"/>
      <c r="Q224" s="361"/>
    </row>
    <row r="225" spans="1:17" ht="6" customHeight="1">
      <c r="A225" s="394"/>
      <c r="B225" s="365"/>
      <c r="C225" s="394"/>
      <c r="D225" s="394"/>
      <c r="E225" s="394"/>
      <c r="F225" s="394"/>
      <c r="G225" s="394"/>
      <c r="H225" s="394"/>
      <c r="I225" s="365"/>
      <c r="J225" s="365"/>
      <c r="K225" s="365"/>
      <c r="L225" s="365"/>
      <c r="M225" s="365"/>
      <c r="N225" s="406"/>
      <c r="O225" s="361"/>
      <c r="P225" s="361"/>
      <c r="Q225" s="361"/>
    </row>
    <row r="226" spans="1:17" ht="13.5">
      <c r="A226" s="364"/>
      <c r="B226" s="364"/>
      <c r="C226" s="364"/>
      <c r="D226" s="364"/>
      <c r="E226" s="364"/>
      <c r="F226" s="364"/>
      <c r="G226" s="364"/>
      <c r="H226" s="364"/>
      <c r="I226" s="364"/>
      <c r="J226" s="364"/>
      <c r="K226" s="364"/>
      <c r="L226" s="364"/>
      <c r="M226" s="421"/>
      <c r="N226" s="421"/>
      <c r="O226" s="421"/>
      <c r="P226" s="421"/>
      <c r="Q226" s="421"/>
    </row>
    <row r="227" spans="1:17" ht="12.75">
      <c r="A227" s="371"/>
      <c r="B227" s="367"/>
      <c r="C227" s="367"/>
      <c r="D227" s="366"/>
      <c r="E227" s="366"/>
      <c r="F227" s="371"/>
      <c r="G227" s="423"/>
      <c r="H227" s="423"/>
      <c r="I227" s="371"/>
      <c r="J227" s="367"/>
      <c r="K227" s="367"/>
      <c r="L227" s="371"/>
      <c r="M227" s="371"/>
      <c r="N227" s="371"/>
      <c r="O227" s="371"/>
      <c r="P227" s="371"/>
      <c r="Q227" s="371"/>
    </row>
    <row r="228" spans="1:17" ht="19.5" customHeight="1">
      <c r="A228" s="371"/>
      <c r="B228" s="371"/>
      <c r="C228" s="371"/>
      <c r="D228" s="367"/>
      <c r="E228" s="367"/>
      <c r="F228" s="367"/>
      <c r="G228" s="367"/>
      <c r="H228" s="367"/>
      <c r="I228" s="367"/>
      <c r="J228" s="367"/>
      <c r="K228" s="367"/>
      <c r="L228" s="371"/>
      <c r="M228" s="371"/>
      <c r="N228" s="371"/>
      <c r="O228" s="371"/>
      <c r="P228" s="371"/>
      <c r="Q228" s="371"/>
    </row>
    <row r="229" spans="1:17" ht="18.75" customHeight="1">
      <c r="A229" s="371"/>
      <c r="B229" s="371"/>
      <c r="C229" s="371"/>
      <c r="D229" s="367"/>
      <c r="E229" s="378"/>
      <c r="F229" s="367"/>
      <c r="G229" s="367"/>
      <c r="H229" s="378"/>
      <c r="I229" s="423"/>
      <c r="J229" s="371"/>
      <c r="K229" s="377"/>
      <c r="L229" s="371"/>
      <c r="M229" s="371"/>
      <c r="N229" s="371"/>
      <c r="O229" s="371"/>
      <c r="P229" s="371"/>
      <c r="Q229" s="371"/>
    </row>
    <row r="230" spans="1:17" ht="18.75" customHeight="1">
      <c r="A230" s="371"/>
      <c r="B230" s="371"/>
      <c r="C230" s="371"/>
      <c r="D230" s="367"/>
      <c r="E230" s="382"/>
      <c r="F230" s="367"/>
      <c r="G230" s="367"/>
      <c r="H230" s="378"/>
      <c r="I230" s="423"/>
      <c r="J230" s="371"/>
      <c r="K230" s="377"/>
      <c r="L230" s="371"/>
      <c r="M230" s="371"/>
      <c r="N230" s="371"/>
      <c r="O230" s="371"/>
      <c r="P230" s="371"/>
      <c r="Q230" s="371"/>
    </row>
    <row r="231" spans="1:17" ht="18.75" customHeight="1">
      <c r="A231" s="371"/>
      <c r="B231" s="371"/>
      <c r="C231" s="371"/>
      <c r="D231" s="367"/>
      <c r="E231" s="424"/>
      <c r="F231" s="424"/>
      <c r="G231" s="382"/>
      <c r="H231" s="378"/>
      <c r="I231" s="423"/>
      <c r="J231" s="371"/>
      <c r="K231" s="377"/>
      <c r="L231" s="371"/>
      <c r="M231" s="371"/>
      <c r="N231" s="371"/>
      <c r="O231" s="371"/>
      <c r="P231" s="371"/>
      <c r="Q231" s="371"/>
    </row>
    <row r="232" spans="1:17" ht="21" customHeight="1">
      <c r="A232" s="371"/>
      <c r="B232" s="371"/>
      <c r="C232" s="371"/>
      <c r="D232" s="389"/>
      <c r="E232" s="425"/>
      <c r="F232" s="425"/>
      <c r="G232" s="425"/>
      <c r="H232" s="426"/>
      <c r="I232" s="425"/>
      <c r="J232" s="371"/>
      <c r="K232" s="425"/>
      <c r="L232" s="371"/>
      <c r="M232" s="371"/>
      <c r="N232" s="371"/>
      <c r="O232" s="371"/>
      <c r="P232" s="371"/>
      <c r="Q232" s="371"/>
    </row>
    <row r="233" spans="1:17" ht="21" customHeight="1">
      <c r="A233" s="371"/>
      <c r="B233" s="371"/>
      <c r="C233" s="371"/>
      <c r="D233" s="389"/>
      <c r="E233" s="425"/>
      <c r="F233" s="425"/>
      <c r="G233" s="425"/>
      <c r="H233" s="426"/>
      <c r="I233" s="425"/>
      <c r="J233" s="371"/>
      <c r="K233" s="425"/>
      <c r="L233" s="371"/>
      <c r="M233" s="371"/>
      <c r="N233" s="371"/>
      <c r="O233" s="371"/>
      <c r="P233" s="371"/>
      <c r="Q233" s="371"/>
    </row>
    <row r="234" spans="1:17" ht="21" customHeight="1">
      <c r="A234" s="371"/>
      <c r="B234" s="371"/>
      <c r="C234" s="371"/>
      <c r="D234" s="389"/>
      <c r="E234" s="425"/>
      <c r="F234" s="425"/>
      <c r="G234" s="425"/>
      <c r="H234" s="426"/>
      <c r="I234" s="425"/>
      <c r="J234" s="371"/>
      <c r="K234" s="425"/>
      <c r="L234" s="371"/>
      <c r="M234" s="371"/>
      <c r="N234" s="371"/>
      <c r="O234" s="371"/>
      <c r="P234" s="371"/>
      <c r="Q234" s="371"/>
    </row>
    <row r="235" spans="1:17" ht="21" customHeight="1">
      <c r="A235" s="371"/>
      <c r="B235" s="371"/>
      <c r="C235" s="371"/>
      <c r="D235" s="389"/>
      <c r="E235" s="425"/>
      <c r="F235" s="425"/>
      <c r="G235" s="425"/>
      <c r="H235" s="426"/>
      <c r="I235" s="425"/>
      <c r="J235" s="371"/>
      <c r="K235" s="425"/>
      <c r="L235" s="371"/>
      <c r="M235" s="371"/>
      <c r="N235" s="371"/>
      <c r="O235" s="371"/>
      <c r="P235" s="371"/>
      <c r="Q235" s="371"/>
    </row>
    <row r="236" spans="1:17" ht="13.5">
      <c r="A236" s="378"/>
      <c r="B236" s="389"/>
      <c r="C236" s="425"/>
      <c r="D236" s="425"/>
      <c r="E236" s="425"/>
      <c r="F236" s="425"/>
      <c r="G236" s="391"/>
      <c r="H236" s="425"/>
      <c r="I236" s="425"/>
      <c r="J236" s="391"/>
      <c r="K236" s="425"/>
      <c r="M236" s="425"/>
      <c r="N236" s="425"/>
      <c r="O236" s="425"/>
      <c r="P236" s="657"/>
      <c r="Q236" s="657"/>
    </row>
    <row r="237" spans="1:17" ht="13.5">
      <c r="A237" s="378"/>
      <c r="B237" s="389"/>
      <c r="C237" s="425"/>
      <c r="D237" s="425"/>
      <c r="E237" s="425"/>
      <c r="F237" s="425"/>
      <c r="G237" s="391"/>
      <c r="H237" s="425"/>
      <c r="I237" s="425"/>
      <c r="J237" s="391"/>
      <c r="K237" s="425"/>
      <c r="M237" s="425"/>
      <c r="N237" s="425"/>
      <c r="O237" s="425"/>
      <c r="P237" s="657"/>
      <c r="Q237" s="657"/>
    </row>
    <row r="238" spans="1:17" ht="13.5">
      <c r="A238" s="378"/>
      <c r="B238" s="389"/>
      <c r="C238" s="425"/>
      <c r="D238" s="425"/>
      <c r="E238" s="425"/>
      <c r="F238" s="425"/>
      <c r="G238" s="391"/>
      <c r="H238" s="425"/>
      <c r="I238" s="425"/>
      <c r="J238" s="391"/>
      <c r="K238" s="425"/>
      <c r="M238" s="425"/>
      <c r="N238" s="425"/>
      <c r="O238" s="425"/>
      <c r="P238" s="657"/>
      <c r="Q238" s="657"/>
    </row>
    <row r="239" spans="1:17" ht="13.5">
      <c r="A239" s="378"/>
      <c r="B239" s="389"/>
      <c r="C239" s="425"/>
      <c r="D239" s="425"/>
      <c r="E239" s="425"/>
      <c r="F239" s="425"/>
      <c r="G239" s="391"/>
      <c r="H239" s="425"/>
      <c r="I239" s="425"/>
      <c r="J239" s="391"/>
      <c r="K239" s="425"/>
      <c r="M239" s="425"/>
      <c r="N239" s="425"/>
      <c r="O239" s="425"/>
      <c r="P239" s="657"/>
      <c r="Q239" s="657"/>
    </row>
    <row r="240" spans="1:17" ht="13.5">
      <c r="A240" s="378"/>
      <c r="B240" s="389"/>
      <c r="C240" s="425"/>
      <c r="D240" s="425"/>
      <c r="E240" s="425"/>
      <c r="F240" s="425"/>
      <c r="G240" s="391"/>
      <c r="H240" s="425"/>
      <c r="I240" s="425"/>
      <c r="J240" s="391"/>
      <c r="K240" s="425"/>
      <c r="M240" s="425"/>
      <c r="N240" s="425"/>
      <c r="O240" s="425"/>
      <c r="P240" s="657"/>
      <c r="Q240" s="657"/>
    </row>
    <row r="241" spans="1:17" ht="13.5">
      <c r="A241" s="378"/>
      <c r="B241" s="389"/>
      <c r="C241" s="425"/>
      <c r="D241" s="425"/>
      <c r="E241" s="425"/>
      <c r="F241" s="425"/>
      <c r="G241" s="391"/>
      <c r="H241" s="425"/>
      <c r="I241" s="425"/>
      <c r="J241" s="391"/>
      <c r="K241" s="425"/>
      <c r="M241" s="425"/>
      <c r="N241" s="425"/>
      <c r="O241" s="425"/>
      <c r="P241" s="657"/>
      <c r="Q241" s="657"/>
    </row>
    <row r="242" spans="1:17" ht="13.5">
      <c r="A242" s="378"/>
      <c r="B242" s="389"/>
      <c r="C242" s="425"/>
      <c r="D242" s="425"/>
      <c r="E242" s="425"/>
      <c r="F242" s="425"/>
      <c r="G242" s="391"/>
      <c r="H242" s="425"/>
      <c r="I242" s="425"/>
      <c r="J242" s="391"/>
      <c r="K242" s="425"/>
      <c r="M242" s="425"/>
      <c r="N242" s="425"/>
      <c r="O242" s="425"/>
      <c r="P242" s="657"/>
      <c r="Q242" s="657"/>
    </row>
    <row r="243" spans="1:17" ht="13.5">
      <c r="A243" s="378"/>
      <c r="B243" s="389"/>
      <c r="C243" s="425"/>
      <c r="D243" s="425"/>
      <c r="E243" s="425"/>
      <c r="F243" s="425"/>
      <c r="G243" s="391"/>
      <c r="H243" s="425"/>
      <c r="I243" s="425"/>
      <c r="J243" s="391"/>
      <c r="K243" s="425"/>
      <c r="M243" s="425"/>
      <c r="N243" s="425"/>
      <c r="O243" s="425"/>
      <c r="P243" s="657"/>
      <c r="Q243" s="657"/>
    </row>
  </sheetData>
  <sheetProtection selectLockedCells="1" selectUnlockedCells="1"/>
  <mergeCells count="39">
    <mergeCell ref="A1:D1"/>
    <mergeCell ref="E1:F1"/>
    <mergeCell ref="K1:L1"/>
    <mergeCell ref="B3:B4"/>
    <mergeCell ref="K3:L3"/>
    <mergeCell ref="A5:B5"/>
    <mergeCell ref="K5:L5"/>
    <mergeCell ref="A6:B6"/>
    <mergeCell ref="K6:L6"/>
    <mergeCell ref="A10:L10"/>
    <mergeCell ref="B81:D81"/>
    <mergeCell ref="A83:D83"/>
    <mergeCell ref="E83:F83"/>
    <mergeCell ref="K83:L83"/>
    <mergeCell ref="B85:B86"/>
    <mergeCell ref="K85:L85"/>
    <mergeCell ref="A87:B87"/>
    <mergeCell ref="K87:L87"/>
    <mergeCell ref="A88:B88"/>
    <mergeCell ref="K88:L88"/>
    <mergeCell ref="A92:L92"/>
    <mergeCell ref="A165:D165"/>
    <mergeCell ref="E165:F165"/>
    <mergeCell ref="K165:L165"/>
    <mergeCell ref="B167:B168"/>
    <mergeCell ref="K167:L167"/>
    <mergeCell ref="A169:B169"/>
    <mergeCell ref="K169:L169"/>
    <mergeCell ref="A170:B170"/>
    <mergeCell ref="K170:L170"/>
    <mergeCell ref="A174:L174"/>
    <mergeCell ref="P236:Q236"/>
    <mergeCell ref="P243:Q243"/>
    <mergeCell ref="P237:Q237"/>
    <mergeCell ref="P238:Q238"/>
    <mergeCell ref="P239:Q239"/>
    <mergeCell ref="P240:Q240"/>
    <mergeCell ref="P241:Q241"/>
    <mergeCell ref="P242:Q242"/>
  </mergeCells>
  <printOptions/>
  <pageMargins left="1.3125" right="0.7875" top="1.2194444444444446" bottom="0.8861111111111111" header="0.7875" footer="0.5118055555555555"/>
  <pageSetup horizontalDpi="300" verticalDpi="300" orientation="portrait" paperSize="9" scale="61" r:id="rId2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2" manualBreakCount="2">
    <brk id="82" max="255" man="1"/>
    <brk id="164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15:F17"/>
  <sheetViews>
    <sheetView view="pageBreakPreview" zoomScale="103" zoomScaleSheetLayoutView="103" zoomScalePageLayoutView="0" workbookViewId="0" topLeftCell="A1">
      <selection activeCell="F17" sqref="F17"/>
    </sheetView>
  </sheetViews>
  <sheetFormatPr defaultColWidth="11.57421875" defaultRowHeight="12.75"/>
  <sheetData>
    <row r="15" ht="12.75">
      <c r="E15" s="427">
        <f>0</f>
        <v>0</v>
      </c>
    </row>
    <row r="16" spans="4:6" ht="12.75">
      <c r="D16" t="s">
        <v>322</v>
      </c>
      <c r="E16" s="427">
        <f>COUNTBLANK('Relatório PCP - Tabela 3'!D16:D20)</f>
        <v>5</v>
      </c>
      <c r="F16" s="427">
        <f>5-E16</f>
        <v>0</v>
      </c>
    </row>
    <row r="17" spans="4:6" ht="12.75">
      <c r="D17" t="s">
        <v>366</v>
      </c>
      <c r="E17" s="427">
        <f>COUNTBLANK('Relatório PCP - Tabela 3'!D21:D35)</f>
        <v>15</v>
      </c>
      <c r="F17" s="427">
        <f>15-E17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103" zoomScaleSheetLayoutView="103" zoomScalePageLayoutView="0" workbookViewId="0" topLeftCell="B1">
      <selection activeCell="C12" sqref="C12:E15"/>
    </sheetView>
  </sheetViews>
  <sheetFormatPr defaultColWidth="9.140625" defaultRowHeight="12.75"/>
  <cols>
    <col min="1" max="1" width="26.28125" style="17" customWidth="1"/>
    <col min="2" max="6" width="11.140625" style="17" customWidth="1"/>
    <col min="7" max="7" width="13.8515625" style="17" customWidth="1"/>
    <col min="8" max="10" width="11.140625" style="17" customWidth="1"/>
    <col min="11" max="11" width="13.57421875" style="17" customWidth="1"/>
    <col min="12" max="12" width="14.421875" style="17" customWidth="1"/>
    <col min="13" max="16384" width="9.140625" style="17" customWidth="1"/>
  </cols>
  <sheetData>
    <row r="1" spans="1:11" ht="18.75" customHeight="1">
      <c r="A1" s="18" t="s">
        <v>23</v>
      </c>
      <c r="B1" s="471" t="s">
        <v>369</v>
      </c>
      <c r="C1" s="471"/>
      <c r="D1" s="471"/>
      <c r="E1" s="471"/>
      <c r="F1" s="471"/>
      <c r="G1" s="19"/>
      <c r="H1" s="472" t="s">
        <v>24</v>
      </c>
      <c r="I1" s="472"/>
      <c r="J1" s="472"/>
      <c r="K1" s="472"/>
    </row>
    <row r="2" spans="1:11" ht="6" customHeight="1">
      <c r="A2" s="20"/>
      <c r="B2" s="20"/>
      <c r="C2" s="20"/>
      <c r="D2" s="20"/>
      <c r="E2" s="21"/>
      <c r="F2" s="21"/>
      <c r="G2" s="19"/>
      <c r="H2" s="19"/>
      <c r="I2" s="19"/>
      <c r="J2" s="19"/>
      <c r="K2" s="19"/>
    </row>
    <row r="3" spans="1:12" ht="21" customHeight="1">
      <c r="A3" s="22" t="s">
        <v>25</v>
      </c>
      <c r="B3" s="473" t="s">
        <v>377</v>
      </c>
      <c r="C3" s="473"/>
      <c r="D3" s="473"/>
      <c r="E3" s="473"/>
      <c r="F3" s="473"/>
      <c r="G3" s="20"/>
      <c r="H3" s="474" t="s">
        <v>26</v>
      </c>
      <c r="I3" s="474"/>
      <c r="J3" s="474"/>
      <c r="K3" s="474"/>
      <c r="L3" s="23"/>
    </row>
    <row r="4" spans="1:11" ht="6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3.5" customHeight="1">
      <c r="A5" s="22" t="s">
        <v>27</v>
      </c>
      <c r="B5" s="475" t="s">
        <v>378</v>
      </c>
      <c r="C5" s="475"/>
      <c r="D5" s="475"/>
      <c r="E5" s="20"/>
      <c r="F5" s="20"/>
      <c r="G5" s="19"/>
      <c r="H5" s="20"/>
      <c r="I5" s="20"/>
      <c r="J5" s="20"/>
      <c r="K5" s="19"/>
    </row>
    <row r="6" spans="1:11" ht="6" customHeight="1">
      <c r="A6" s="20"/>
      <c r="B6" s="20"/>
      <c r="C6" s="20"/>
      <c r="D6" s="20"/>
      <c r="E6" s="20"/>
      <c r="F6" s="20"/>
      <c r="G6" s="19"/>
      <c r="H6" s="20"/>
      <c r="I6" s="20"/>
      <c r="J6" s="20"/>
      <c r="K6" s="19"/>
    </row>
    <row r="7" spans="1:11" ht="15.75" customHeight="1">
      <c r="A7" s="24" t="s">
        <v>28</v>
      </c>
      <c r="B7" s="25">
        <v>9</v>
      </c>
      <c r="C7" s="20"/>
      <c r="D7" s="476" t="s">
        <v>29</v>
      </c>
      <c r="E7" s="476"/>
      <c r="F7" s="449"/>
      <c r="G7" s="449"/>
      <c r="H7" s="20"/>
      <c r="I7" s="20"/>
      <c r="J7" s="20"/>
      <c r="K7" s="19"/>
    </row>
    <row r="8" spans="1:11" ht="6" customHeight="1">
      <c r="A8" s="20"/>
      <c r="B8" s="20"/>
      <c r="C8" s="20"/>
      <c r="D8" s="20"/>
      <c r="E8" s="20"/>
      <c r="F8" s="20"/>
      <c r="G8" s="19"/>
      <c r="H8" s="20"/>
      <c r="I8" s="20"/>
      <c r="J8" s="20"/>
      <c r="K8" s="19"/>
    </row>
    <row r="9" spans="1:11" ht="13.5" customHeight="1">
      <c r="A9" s="20"/>
      <c r="B9" s="465" t="s">
        <v>30</v>
      </c>
      <c r="C9" s="465"/>
      <c r="D9" s="26" t="s">
        <v>372</v>
      </c>
      <c r="E9" s="20"/>
      <c r="F9" s="466" t="s">
        <v>31</v>
      </c>
      <c r="G9" s="466"/>
      <c r="H9" s="466"/>
      <c r="I9" s="27">
        <v>41928</v>
      </c>
      <c r="J9" s="21"/>
      <c r="K9" s="8" t="s">
        <v>32</v>
      </c>
    </row>
    <row r="10" spans="1:11" s="28" customFormat="1" ht="6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7.25" customHeight="1">
      <c r="A11" s="21"/>
      <c r="B11" s="467" t="s">
        <v>33</v>
      </c>
      <c r="C11" s="467"/>
      <c r="D11" s="467"/>
      <c r="E11" s="467"/>
      <c r="F11" s="467"/>
      <c r="G11" s="467"/>
      <c r="H11" s="467"/>
      <c r="I11" s="467"/>
      <c r="J11" s="20"/>
      <c r="K11" s="20"/>
    </row>
    <row r="12" spans="1:11" s="28" customFormat="1" ht="12.75" customHeight="1">
      <c r="A12" s="19"/>
      <c r="B12" s="468" t="s">
        <v>34</v>
      </c>
      <c r="C12" s="469" t="s">
        <v>35</v>
      </c>
      <c r="D12" s="469"/>
      <c r="E12" s="469"/>
      <c r="F12" s="470" t="s">
        <v>36</v>
      </c>
      <c r="G12" s="470"/>
      <c r="H12" s="470" t="s">
        <v>37</v>
      </c>
      <c r="I12" s="470"/>
      <c r="J12" s="20"/>
      <c r="K12" s="20"/>
    </row>
    <row r="13" spans="1:11" s="28" customFormat="1" ht="12.75" customHeight="1">
      <c r="A13" s="19"/>
      <c r="B13" s="468"/>
      <c r="C13" s="469"/>
      <c r="D13" s="469"/>
      <c r="E13" s="469"/>
      <c r="F13" s="462" t="s">
        <v>38</v>
      </c>
      <c r="G13" s="462"/>
      <c r="H13" s="462" t="s">
        <v>39</v>
      </c>
      <c r="I13" s="462"/>
      <c r="J13" s="20"/>
      <c r="K13" s="20"/>
    </row>
    <row r="14" spans="1:11" s="28" customFormat="1" ht="12.75" customHeight="1">
      <c r="A14" s="19"/>
      <c r="B14" s="468"/>
      <c r="C14" s="469"/>
      <c r="D14" s="469"/>
      <c r="E14" s="469"/>
      <c r="F14" s="462" t="s">
        <v>40</v>
      </c>
      <c r="G14" s="462"/>
      <c r="H14" s="462" t="s">
        <v>41</v>
      </c>
      <c r="I14" s="462"/>
      <c r="J14" s="15" t="s">
        <v>17</v>
      </c>
      <c r="K14" s="16" t="s">
        <v>18</v>
      </c>
    </row>
    <row r="15" spans="1:11" s="28" customFormat="1" ht="12.75" customHeight="1">
      <c r="A15" s="19"/>
      <c r="B15" s="468"/>
      <c r="C15" s="469"/>
      <c r="D15" s="469"/>
      <c r="E15" s="469"/>
      <c r="F15" s="463" t="s">
        <v>42</v>
      </c>
      <c r="G15" s="463"/>
      <c r="H15" s="464" t="s">
        <v>42</v>
      </c>
      <c r="I15" s="464"/>
      <c r="J15"/>
      <c r="K15" s="16" t="s">
        <v>19</v>
      </c>
    </row>
    <row r="16" spans="1:11" s="28" customFormat="1" ht="12.75" customHeight="1">
      <c r="A16" s="19"/>
      <c r="B16" s="29">
        <v>1</v>
      </c>
      <c r="C16" s="459" t="s">
        <v>43</v>
      </c>
      <c r="D16" s="459"/>
      <c r="E16" s="459"/>
      <c r="F16" s="453">
        <v>18367.347</v>
      </c>
      <c r="G16" s="454"/>
      <c r="H16" s="452">
        <f>F16-(F16*0.02)</f>
        <v>18000.000060000002</v>
      </c>
      <c r="I16" s="452"/>
      <c r="J16"/>
      <c r="K16" s="16" t="s">
        <v>20</v>
      </c>
    </row>
    <row r="17" spans="1:11" s="28" customFormat="1" ht="12.75" customHeight="1">
      <c r="A17" s="19"/>
      <c r="B17" s="30">
        <v>2</v>
      </c>
      <c r="C17" s="459" t="s">
        <v>44</v>
      </c>
      <c r="D17" s="459"/>
      <c r="E17" s="459"/>
      <c r="F17" s="453">
        <v>453.216</v>
      </c>
      <c r="G17" s="454"/>
      <c r="H17" s="453">
        <f aca="true" t="shared" si="0" ref="H17:H32">F17-(F17*0.02)</f>
        <v>444.15168</v>
      </c>
      <c r="I17" s="454"/>
      <c r="J17"/>
      <c r="K17" s="16" t="s">
        <v>21</v>
      </c>
    </row>
    <row r="18" spans="1:12" s="28" customFormat="1" ht="12.75" customHeight="1">
      <c r="A18" s="19"/>
      <c r="B18" s="30">
        <v>3</v>
      </c>
      <c r="C18" s="459" t="s">
        <v>45</v>
      </c>
      <c r="D18" s="459"/>
      <c r="E18" s="459"/>
      <c r="F18" s="453"/>
      <c r="G18" s="454"/>
      <c r="H18" s="453" t="s">
        <v>370</v>
      </c>
      <c r="I18" s="454"/>
      <c r="J18"/>
      <c r="K18" s="16" t="s">
        <v>22</v>
      </c>
      <c r="L18" s="31"/>
    </row>
    <row r="19" spans="1:12" s="28" customFormat="1" ht="12.75" customHeight="1">
      <c r="A19" s="19"/>
      <c r="B19" s="30">
        <v>4</v>
      </c>
      <c r="C19" s="459" t="s">
        <v>46</v>
      </c>
      <c r="D19" s="459"/>
      <c r="E19" s="459"/>
      <c r="F19" s="453">
        <v>3.01</v>
      </c>
      <c r="G19" s="454"/>
      <c r="H19" s="453">
        <f t="shared" si="0"/>
        <v>2.9497999999999998</v>
      </c>
      <c r="I19" s="454"/>
      <c r="J19"/>
      <c r="K19"/>
      <c r="L19" s="31"/>
    </row>
    <row r="20" spans="1:12" s="28" customFormat="1" ht="12.75" customHeight="1">
      <c r="A20" s="19"/>
      <c r="B20" s="30">
        <v>5</v>
      </c>
      <c r="C20" s="459" t="s">
        <v>47</v>
      </c>
      <c r="D20" s="459"/>
      <c r="E20" s="459"/>
      <c r="F20" s="453">
        <v>7.74</v>
      </c>
      <c r="G20" s="454"/>
      <c r="H20" s="453">
        <f>F20-(F20*0.02)</f>
        <v>7.5852</v>
      </c>
      <c r="I20" s="454"/>
      <c r="J20" s="15" t="s">
        <v>48</v>
      </c>
      <c r="K20" s="16" t="s">
        <v>49</v>
      </c>
      <c r="L20" s="31"/>
    </row>
    <row r="21" spans="1:11" s="28" customFormat="1" ht="12.75" customHeight="1">
      <c r="A21" s="19"/>
      <c r="B21" s="30">
        <v>6</v>
      </c>
      <c r="C21" s="459" t="s">
        <v>50</v>
      </c>
      <c r="D21" s="459"/>
      <c r="E21" s="459"/>
      <c r="F21" s="453">
        <v>1.488</v>
      </c>
      <c r="G21" s="454"/>
      <c r="H21" s="453">
        <f t="shared" si="0"/>
        <v>1.45824</v>
      </c>
      <c r="I21" s="454"/>
      <c r="J21" s="20"/>
      <c r="K21" s="16" t="s">
        <v>51</v>
      </c>
    </row>
    <row r="22" spans="1:11" s="28" customFormat="1" ht="12.75" customHeight="1">
      <c r="A22" s="19"/>
      <c r="B22" s="30">
        <v>7</v>
      </c>
      <c r="C22" s="459" t="s">
        <v>52</v>
      </c>
      <c r="D22" s="459"/>
      <c r="E22" s="459"/>
      <c r="F22" s="453"/>
      <c r="G22" s="454"/>
      <c r="H22" s="453" t="s">
        <v>370</v>
      </c>
      <c r="I22" s="454"/>
      <c r="J22" s="20"/>
      <c r="K22" s="16" t="s">
        <v>53</v>
      </c>
    </row>
    <row r="23" spans="1:11" s="28" customFormat="1" ht="12.75" customHeight="1">
      <c r="A23" s="19"/>
      <c r="B23" s="30">
        <v>8</v>
      </c>
      <c r="C23" s="459" t="s">
        <v>54</v>
      </c>
      <c r="D23" s="459"/>
      <c r="E23" s="459"/>
      <c r="F23" s="453"/>
      <c r="G23" s="454"/>
      <c r="H23" s="453"/>
      <c r="I23" s="454"/>
      <c r="J23" s="20"/>
      <c r="K23" s="20"/>
    </row>
    <row r="24" spans="1:11" s="28" customFormat="1" ht="12.75" customHeight="1">
      <c r="A24" s="19"/>
      <c r="B24" s="30">
        <v>9</v>
      </c>
      <c r="C24" s="459" t="s">
        <v>55</v>
      </c>
      <c r="D24" s="459"/>
      <c r="E24" s="459"/>
      <c r="F24" s="453"/>
      <c r="G24" s="454"/>
      <c r="H24" s="453" t="s">
        <v>370</v>
      </c>
      <c r="I24" s="454"/>
      <c r="J24" s="32" t="s">
        <v>56</v>
      </c>
      <c r="K24" s="16" t="s">
        <v>57</v>
      </c>
    </row>
    <row r="25" spans="1:11" s="28" customFormat="1" ht="12.75" customHeight="1">
      <c r="A25" s="19"/>
      <c r="B25" s="30">
        <v>10</v>
      </c>
      <c r="C25" s="459" t="s">
        <v>58</v>
      </c>
      <c r="D25" s="459"/>
      <c r="E25" s="459"/>
      <c r="F25" s="453">
        <v>99.329</v>
      </c>
      <c r="G25" s="454"/>
      <c r="H25" s="453">
        <f t="shared" si="0"/>
        <v>97.34241999999999</v>
      </c>
      <c r="I25" s="454"/>
      <c r="J25" s="16"/>
      <c r="K25" s="16" t="s">
        <v>59</v>
      </c>
    </row>
    <row r="26" spans="1:11" s="28" customFormat="1" ht="12.75" customHeight="1">
      <c r="A26" s="19"/>
      <c r="B26" s="30">
        <v>11</v>
      </c>
      <c r="C26" s="459" t="s">
        <v>60</v>
      </c>
      <c r="D26" s="459"/>
      <c r="E26" s="459"/>
      <c r="F26" s="453">
        <v>27.52</v>
      </c>
      <c r="G26" s="454"/>
      <c r="H26" s="453">
        <f t="shared" si="0"/>
        <v>26.9696</v>
      </c>
      <c r="I26" s="454"/>
      <c r="J26" s="20"/>
      <c r="K26" s="20"/>
    </row>
    <row r="27" spans="1:11" s="28" customFormat="1" ht="12.75" customHeight="1">
      <c r="A27" s="19"/>
      <c r="B27" s="30">
        <v>12</v>
      </c>
      <c r="C27" s="459" t="s">
        <v>61</v>
      </c>
      <c r="D27" s="459"/>
      <c r="E27" s="459"/>
      <c r="F27" s="453">
        <v>159.694</v>
      </c>
      <c r="G27" s="454"/>
      <c r="H27" s="453">
        <f t="shared" si="0"/>
        <v>156.50011999999998</v>
      </c>
      <c r="I27" s="454"/>
      <c r="J27" s="20"/>
      <c r="K27" s="20"/>
    </row>
    <row r="28" spans="1:11" s="28" customFormat="1" ht="12.75" customHeight="1">
      <c r="A28" s="19"/>
      <c r="B28" s="30">
        <v>13</v>
      </c>
      <c r="C28" s="459" t="s">
        <v>62</v>
      </c>
      <c r="D28" s="459"/>
      <c r="E28" s="459"/>
      <c r="F28" s="453">
        <v>205.624</v>
      </c>
      <c r="G28" s="454"/>
      <c r="H28" s="453">
        <f t="shared" si="0"/>
        <v>201.51152</v>
      </c>
      <c r="I28" s="454"/>
      <c r="J28" s="20"/>
      <c r="K28" s="20"/>
    </row>
    <row r="29" spans="1:11" s="28" customFormat="1" ht="12.75" customHeight="1">
      <c r="A29" s="19"/>
      <c r="B29" s="30">
        <v>14</v>
      </c>
      <c r="C29" s="459" t="s">
        <v>63</v>
      </c>
      <c r="D29" s="459"/>
      <c r="E29" s="459"/>
      <c r="F29" s="453">
        <v>430.272</v>
      </c>
      <c r="G29" s="454"/>
      <c r="H29" s="453">
        <f t="shared" si="0"/>
        <v>421.66656</v>
      </c>
      <c r="I29" s="454"/>
      <c r="J29" s="20"/>
      <c r="K29" s="20"/>
    </row>
    <row r="30" spans="1:11" s="28" customFormat="1" ht="12.75" customHeight="1">
      <c r="A30" s="19"/>
      <c r="B30" s="30">
        <v>15</v>
      </c>
      <c r="C30" s="459" t="s">
        <v>64</v>
      </c>
      <c r="D30" s="459"/>
      <c r="E30" s="459"/>
      <c r="F30" s="453"/>
      <c r="G30" s="454"/>
      <c r="H30" s="453"/>
      <c r="I30" s="454"/>
      <c r="J30" s="19"/>
      <c r="K30" s="19"/>
    </row>
    <row r="31" spans="1:11" s="28" customFormat="1" ht="12.75" customHeight="1">
      <c r="A31" s="19"/>
      <c r="B31" s="30">
        <v>16</v>
      </c>
      <c r="C31" s="459" t="s">
        <v>65</v>
      </c>
      <c r="D31" s="459"/>
      <c r="E31" s="459"/>
      <c r="F31" s="453"/>
      <c r="G31" s="454"/>
      <c r="H31" s="453"/>
      <c r="I31" s="454"/>
      <c r="J31" s="19"/>
      <c r="K31" s="19"/>
    </row>
    <row r="32" spans="1:11" s="28" customFormat="1" ht="12.75" customHeight="1">
      <c r="A32" s="19"/>
      <c r="B32" s="30">
        <v>17</v>
      </c>
      <c r="C32" s="459" t="s">
        <v>66</v>
      </c>
      <c r="D32" s="459"/>
      <c r="E32" s="459"/>
      <c r="F32" s="453">
        <v>381.888</v>
      </c>
      <c r="G32" s="454"/>
      <c r="H32" s="453">
        <f t="shared" si="0"/>
        <v>374.25023999999996</v>
      </c>
      <c r="I32" s="454"/>
      <c r="J32" s="19"/>
      <c r="K32" s="19"/>
    </row>
    <row r="33" spans="1:11" s="28" customFormat="1" ht="12.75" customHeight="1">
      <c r="A33" s="19"/>
      <c r="B33" s="30">
        <v>18</v>
      </c>
      <c r="C33" s="461" t="s">
        <v>67</v>
      </c>
      <c r="D33" s="461"/>
      <c r="E33" s="461"/>
      <c r="F33" s="453"/>
      <c r="G33" s="454"/>
      <c r="H33" s="453"/>
      <c r="I33" s="454"/>
      <c r="J33" s="19"/>
      <c r="K33" s="19"/>
    </row>
    <row r="34" spans="1:11" s="28" customFormat="1" ht="12.75" customHeight="1">
      <c r="A34" s="19"/>
      <c r="B34" s="30">
        <v>19</v>
      </c>
      <c r="C34" s="459" t="s">
        <v>68</v>
      </c>
      <c r="D34" s="459"/>
      <c r="E34" s="459"/>
      <c r="F34" s="453"/>
      <c r="G34" s="454"/>
      <c r="H34" s="453"/>
      <c r="I34" s="454"/>
      <c r="J34" s="19"/>
      <c r="K34" s="19"/>
    </row>
    <row r="35" spans="1:11" s="28" customFormat="1" ht="12.75" customHeight="1">
      <c r="A35" s="19"/>
      <c r="B35" s="30">
        <v>20</v>
      </c>
      <c r="C35" s="458" t="s">
        <v>69</v>
      </c>
      <c r="D35" s="458"/>
      <c r="E35" s="458"/>
      <c r="F35" s="453"/>
      <c r="G35" s="454"/>
      <c r="H35" s="453"/>
      <c r="I35" s="454"/>
      <c r="J35" s="19"/>
      <c r="K35" s="19"/>
    </row>
    <row r="36" spans="1:11" s="28" customFormat="1" ht="12.75" customHeight="1">
      <c r="A36" s="19"/>
      <c r="B36" s="33"/>
      <c r="C36" s="459" t="s">
        <v>70</v>
      </c>
      <c r="D36" s="459"/>
      <c r="E36" s="459"/>
      <c r="F36" s="460"/>
      <c r="G36" s="460"/>
      <c r="H36" s="460"/>
      <c r="I36" s="460"/>
      <c r="J36" s="19"/>
      <c r="K36" s="19"/>
    </row>
    <row r="37" spans="1:11" s="28" customFormat="1" ht="12.75" customHeight="1">
      <c r="A37" s="19"/>
      <c r="B37" s="30">
        <v>21</v>
      </c>
      <c r="C37" s="455" t="s">
        <v>373</v>
      </c>
      <c r="D37" s="456"/>
      <c r="E37" s="457"/>
      <c r="F37" s="452">
        <v>16.34</v>
      </c>
      <c r="G37" s="452"/>
      <c r="H37" s="453">
        <f>F37-(F37*0.02)</f>
        <v>16.0132</v>
      </c>
      <c r="I37" s="454"/>
      <c r="J37" s="19"/>
      <c r="K37" s="19"/>
    </row>
    <row r="38" spans="1:11" s="28" customFormat="1" ht="12.75" customHeight="1">
      <c r="A38" s="19"/>
      <c r="B38" s="30">
        <v>22</v>
      </c>
      <c r="C38" s="451" t="s">
        <v>374</v>
      </c>
      <c r="D38" s="451"/>
      <c r="E38" s="451"/>
      <c r="F38" s="452">
        <v>7.74</v>
      </c>
      <c r="G38" s="452"/>
      <c r="H38" s="453">
        <f>F38-(F38*0.02)</f>
        <v>7.5852</v>
      </c>
      <c r="I38" s="454"/>
      <c r="J38" s="19"/>
      <c r="K38" s="19"/>
    </row>
    <row r="39" spans="1:11" s="28" customFormat="1" ht="12.75" customHeight="1">
      <c r="A39" s="19"/>
      <c r="B39" s="30">
        <v>23</v>
      </c>
      <c r="C39" s="451" t="s">
        <v>375</v>
      </c>
      <c r="D39" s="451"/>
      <c r="E39" s="451"/>
      <c r="F39" s="452">
        <v>1.786</v>
      </c>
      <c r="G39" s="452"/>
      <c r="H39" s="453">
        <f>F39-(F39*0.02)</f>
        <v>1.75028</v>
      </c>
      <c r="I39" s="454"/>
      <c r="J39" s="19"/>
      <c r="K39" s="19"/>
    </row>
    <row r="40" spans="1:11" s="28" customFormat="1" ht="12.75" customHeight="1">
      <c r="A40" s="19"/>
      <c r="B40" s="30">
        <v>24</v>
      </c>
      <c r="C40" s="451"/>
      <c r="D40" s="451"/>
      <c r="E40" s="451"/>
      <c r="F40" s="452"/>
      <c r="G40" s="452"/>
      <c r="H40" s="452"/>
      <c r="I40" s="452"/>
      <c r="J40" s="19"/>
      <c r="K40" s="19"/>
    </row>
    <row r="41" spans="1:11" s="28" customFormat="1" ht="12.75" customHeight="1">
      <c r="A41" s="19"/>
      <c r="B41" s="35">
        <v>25</v>
      </c>
      <c r="C41" s="451"/>
      <c r="D41" s="451"/>
      <c r="E41" s="451"/>
      <c r="F41" s="452"/>
      <c r="G41" s="452"/>
      <c r="H41" s="452"/>
      <c r="I41" s="452"/>
      <c r="J41" s="19"/>
      <c r="K41" s="19"/>
    </row>
    <row r="42" spans="1:11" s="28" customFormat="1" ht="7.5" customHeight="1">
      <c r="A42" s="19"/>
      <c r="B42"/>
      <c r="C42" s="20"/>
      <c r="D42" s="20"/>
      <c r="E42" s="20"/>
      <c r="F42"/>
      <c r="G42"/>
      <c r="H42"/>
      <c r="I42" s="36"/>
      <c r="J42" s="19"/>
      <c r="K42" s="19"/>
    </row>
  </sheetData>
  <sheetProtection sheet="1"/>
  <mergeCells count="98">
    <mergeCell ref="B1:F1"/>
    <mergeCell ref="H1:K1"/>
    <mergeCell ref="B3:F3"/>
    <mergeCell ref="H3:K3"/>
    <mergeCell ref="B5:D5"/>
    <mergeCell ref="D7:E7"/>
    <mergeCell ref="F7:G7"/>
    <mergeCell ref="B9:C9"/>
    <mergeCell ref="F9:H9"/>
    <mergeCell ref="B11:I11"/>
    <mergeCell ref="B12:B15"/>
    <mergeCell ref="C12:E15"/>
    <mergeCell ref="F12:G12"/>
    <mergeCell ref="H12:I12"/>
    <mergeCell ref="F13:G13"/>
    <mergeCell ref="H13:I13"/>
    <mergeCell ref="F14:G14"/>
    <mergeCell ref="H14:I14"/>
    <mergeCell ref="F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G18"/>
    <mergeCell ref="H18:I18"/>
    <mergeCell ref="C19:E19"/>
    <mergeCell ref="F19:G19"/>
    <mergeCell ref="H19:I19"/>
    <mergeCell ref="C20:E20"/>
    <mergeCell ref="F20:G20"/>
    <mergeCell ref="H20:I20"/>
    <mergeCell ref="C21:E21"/>
    <mergeCell ref="F21:G21"/>
    <mergeCell ref="H21:I21"/>
    <mergeCell ref="C22:E22"/>
    <mergeCell ref="F22:G22"/>
    <mergeCell ref="H22:I22"/>
    <mergeCell ref="C23:E23"/>
    <mergeCell ref="F23:G23"/>
    <mergeCell ref="H23:I23"/>
    <mergeCell ref="C24:E24"/>
    <mergeCell ref="F24:G24"/>
    <mergeCell ref="H24:I24"/>
    <mergeCell ref="C25:E25"/>
    <mergeCell ref="F25:G25"/>
    <mergeCell ref="H25:I25"/>
    <mergeCell ref="C26:E26"/>
    <mergeCell ref="F26:G26"/>
    <mergeCell ref="H26:I26"/>
    <mergeCell ref="C27:E27"/>
    <mergeCell ref="F27:G27"/>
    <mergeCell ref="H27:I27"/>
    <mergeCell ref="C28:E28"/>
    <mergeCell ref="F28:G28"/>
    <mergeCell ref="H28:I28"/>
    <mergeCell ref="C29:E29"/>
    <mergeCell ref="F29:G29"/>
    <mergeCell ref="H29:I29"/>
    <mergeCell ref="C30:E30"/>
    <mergeCell ref="F30:G30"/>
    <mergeCell ref="H30:I30"/>
    <mergeCell ref="C31:E31"/>
    <mergeCell ref="F31:G31"/>
    <mergeCell ref="H31:I31"/>
    <mergeCell ref="C32:E32"/>
    <mergeCell ref="F32:G32"/>
    <mergeCell ref="H32:I32"/>
    <mergeCell ref="C33:E33"/>
    <mergeCell ref="F33:G33"/>
    <mergeCell ref="H33:I33"/>
    <mergeCell ref="C34:E34"/>
    <mergeCell ref="F34:G34"/>
    <mergeCell ref="H34:I34"/>
    <mergeCell ref="C35:E35"/>
    <mergeCell ref="F35:G35"/>
    <mergeCell ref="H35:I35"/>
    <mergeCell ref="C36:E36"/>
    <mergeCell ref="F36:G36"/>
    <mergeCell ref="H36:I36"/>
    <mergeCell ref="C37:E37"/>
    <mergeCell ref="F37:G37"/>
    <mergeCell ref="H37:I37"/>
    <mergeCell ref="C38:E38"/>
    <mergeCell ref="F38:G38"/>
    <mergeCell ref="H38:I38"/>
    <mergeCell ref="C41:E41"/>
    <mergeCell ref="F41:G41"/>
    <mergeCell ref="H41:I41"/>
    <mergeCell ref="C39:E39"/>
    <mergeCell ref="F39:G39"/>
    <mergeCell ref="H39:I39"/>
    <mergeCell ref="C40:E40"/>
    <mergeCell ref="F40:G40"/>
    <mergeCell ref="H40:I40"/>
  </mergeCells>
  <printOptions horizontalCentered="1"/>
  <pageMargins left="0.7875" right="0.7875" top="1.4354166666666668" bottom="0.5902777777777778" header="0.5902777777777778" footer="0.5118055555555555"/>
  <pageSetup horizontalDpi="600" verticalDpi="600" orientation="landscape" paperSize="9" scale="83" r:id="rId1"/>
  <headerFooter alignWithMargins="0">
    <oddHeader>&amp;C&amp;"Arial Narrow,Normal"&amp;6Ministério do Meio Ambiente
Instituto Brasileiro do Meio Ambiente e dos Recursos Naturais Renováveis
Diretoria de Licenciamento Ambiental
Coordenação Geral de Petróleo e Gás&amp;R&amp;"Times New Roman,Normal"&amp;6Versão 2.0 (2011)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331"/>
  <sheetViews>
    <sheetView tabSelected="1" view="pageBreakPreview" zoomScale="103" zoomScaleNormal="85" zoomScaleSheetLayoutView="103" zoomScalePageLayoutView="0" workbookViewId="0" topLeftCell="A1">
      <selection activeCell="J10" sqref="J10"/>
    </sheetView>
  </sheetViews>
  <sheetFormatPr defaultColWidth="9.140625" defaultRowHeight="12.75"/>
  <cols>
    <col min="1" max="1" width="9.140625" style="37" customWidth="1"/>
    <col min="2" max="2" width="16.140625" style="37" customWidth="1"/>
    <col min="3" max="3" width="7.57421875" style="37" customWidth="1"/>
    <col min="4" max="4" width="8.00390625" style="37" customWidth="1"/>
    <col min="5" max="5" width="14.00390625" style="37" customWidth="1"/>
    <col min="6" max="6" width="18.140625" style="37" customWidth="1"/>
    <col min="7" max="7" width="10.57421875" style="37" customWidth="1"/>
    <col min="8" max="8" width="9.421875" style="37" customWidth="1"/>
    <col min="9" max="9" width="11.421875" style="37" customWidth="1"/>
    <col min="10" max="10" width="15.7109375" style="37" customWidth="1"/>
    <col min="11" max="11" width="11.421875" style="37" customWidth="1"/>
    <col min="12" max="12" width="7.28125" style="37" customWidth="1"/>
    <col min="13" max="13" width="9.140625" style="37" customWidth="1"/>
    <col min="14" max="14" width="3.140625" style="37" customWidth="1"/>
    <col min="15" max="16384" width="9.140625" style="37" customWidth="1"/>
  </cols>
  <sheetData>
    <row r="1" spans="1:13" ht="24.75" customHeight="1">
      <c r="A1" s="505" t="s">
        <v>23</v>
      </c>
      <c r="B1" s="505"/>
      <c r="C1" s="493" t="str">
        <f>IF('PCP - Tabela 1'!B1=0,"",'PCP - Tabela 1'!B1)</f>
        <v>PGS Investigação Petrolífera LTDA</v>
      </c>
      <c r="D1" s="493"/>
      <c r="E1" s="493"/>
      <c r="F1" s="493"/>
      <c r="G1" s="493"/>
      <c r="I1" s="495" t="s">
        <v>24</v>
      </c>
      <c r="J1" s="495"/>
      <c r="K1" s="495"/>
      <c r="L1" s="495"/>
      <c r="M1" s="495"/>
    </row>
    <row r="2" spans="9:13" s="38" customFormat="1" ht="6" customHeight="1">
      <c r="I2" s="39"/>
      <c r="L2" s="39"/>
      <c r="M2" s="39"/>
    </row>
    <row r="3" spans="1:13" s="38" customFormat="1" ht="17.25" customHeight="1">
      <c r="A3" s="492" t="s">
        <v>71</v>
      </c>
      <c r="B3" s="492"/>
      <c r="C3" s="41">
        <v>9</v>
      </c>
      <c r="E3" s="42"/>
      <c r="F3" s="496"/>
      <c r="G3" s="496"/>
      <c r="H3" s="19"/>
      <c r="I3" s="497" t="s">
        <v>26</v>
      </c>
      <c r="J3" s="497"/>
      <c r="K3" s="497"/>
      <c r="L3" s="497"/>
      <c r="M3" s="497"/>
    </row>
    <row r="4" s="38" customFormat="1" ht="6" customHeight="1"/>
    <row r="5" spans="1:11" s="38" customFormat="1" ht="19.5" customHeight="1">
      <c r="A5" s="492" t="s">
        <v>25</v>
      </c>
      <c r="B5" s="492"/>
      <c r="C5" s="493" t="str">
        <f>IF('PCP - Tabela 1'!B3=0,"",'PCP - Tabela 1'!B3)</f>
        <v>Pesquisa Sísmica Marítima 3D na Bacia Sedimentar do Ceará - Programa CEARÁ_R11_3D</v>
      </c>
      <c r="D5" s="493"/>
      <c r="E5" s="493"/>
      <c r="F5" s="493"/>
      <c r="G5" s="493"/>
      <c r="H5" s="43"/>
      <c r="I5" s="492" t="s">
        <v>30</v>
      </c>
      <c r="J5" s="492"/>
      <c r="K5" s="44" t="str">
        <f>IF('PCP - Tabela 1'!D9=0,"",'PCP - Tabela 1'!D9)</f>
        <v>00</v>
      </c>
    </row>
    <row r="6" s="38" customFormat="1" ht="6" customHeight="1"/>
    <row r="7" spans="1:13" s="38" customFormat="1" ht="16.5" customHeight="1">
      <c r="A7" s="492" t="s">
        <v>27</v>
      </c>
      <c r="B7" s="492"/>
      <c r="C7" s="494" t="str">
        <f>IF('PCP - Tabela 1'!B5=0,"",'PCP - Tabela 1'!B5)</f>
        <v>02022.002064/2013</v>
      </c>
      <c r="D7" s="494"/>
      <c r="E7" s="494"/>
      <c r="I7" s="492" t="s">
        <v>31</v>
      </c>
      <c r="J7" s="492"/>
      <c r="K7" s="46">
        <f>IF('PCP - Tabela 1'!I9=0,"",'PCP - Tabela 1'!I9)</f>
        <v>41928</v>
      </c>
      <c r="M7" s="47" t="s">
        <v>72</v>
      </c>
    </row>
    <row r="8" spans="7:13" ht="6" customHeight="1">
      <c r="G8" s="38"/>
      <c r="H8" s="38"/>
      <c r="I8" s="38"/>
      <c r="M8" s="38"/>
    </row>
    <row r="9" spans="1:13" ht="17.25" customHeight="1">
      <c r="A9" s="497" t="s">
        <v>73</v>
      </c>
      <c r="B9" s="497"/>
      <c r="C9" s="497"/>
      <c r="D9" s="497"/>
      <c r="E9" s="497"/>
      <c r="F9" s="497"/>
      <c r="G9" s="497"/>
      <c r="H9" s="497"/>
      <c r="I9" s="38"/>
      <c r="J9" s="38"/>
      <c r="K9" s="38"/>
      <c r="L9" s="38"/>
      <c r="M9" s="38"/>
    </row>
    <row r="10" spans="1:13" ht="13.5" customHeight="1">
      <c r="A10" s="489" t="s">
        <v>34</v>
      </c>
      <c r="B10" s="490" t="s">
        <v>74</v>
      </c>
      <c r="C10" s="490"/>
      <c r="D10" s="490"/>
      <c r="E10" s="491" t="s">
        <v>75</v>
      </c>
      <c r="F10" s="490" t="s">
        <v>76</v>
      </c>
      <c r="G10" s="490" t="s">
        <v>77</v>
      </c>
      <c r="H10" s="490"/>
      <c r="L10" s="39"/>
      <c r="M10" s="39"/>
    </row>
    <row r="11" spans="1:13" ht="13.5" customHeight="1">
      <c r="A11" s="489"/>
      <c r="B11" s="490"/>
      <c r="C11" s="490"/>
      <c r="D11" s="490"/>
      <c r="E11" s="491"/>
      <c r="F11" s="490"/>
      <c r="G11" s="490"/>
      <c r="H11" s="490"/>
      <c r="M11" s="39"/>
    </row>
    <row r="12" spans="1:10" ht="13.5" customHeight="1">
      <c r="A12" s="489"/>
      <c r="B12" s="490"/>
      <c r="C12" s="490"/>
      <c r="D12" s="490"/>
      <c r="E12" s="491"/>
      <c r="F12" s="490"/>
      <c r="G12" s="490"/>
      <c r="H12" s="490"/>
      <c r="I12" s="48" t="s">
        <v>78</v>
      </c>
      <c r="J12" s="49" t="s">
        <v>79</v>
      </c>
    </row>
    <row r="13" spans="1:13" ht="13.5" customHeight="1">
      <c r="A13" s="489"/>
      <c r="B13" s="490"/>
      <c r="C13" s="490"/>
      <c r="D13" s="490"/>
      <c r="E13" s="491"/>
      <c r="F13" s="490"/>
      <c r="G13" s="490"/>
      <c r="H13" s="490"/>
      <c r="I13" s="37" t="s">
        <v>80</v>
      </c>
      <c r="J13" s="49" t="s">
        <v>81</v>
      </c>
      <c r="M13" s="39"/>
    </row>
    <row r="14" spans="1:13" ht="13.5" customHeight="1">
      <c r="A14" s="489"/>
      <c r="B14" s="490"/>
      <c r="C14" s="490"/>
      <c r="D14" s="490"/>
      <c r="E14" s="491"/>
      <c r="F14" s="490"/>
      <c r="G14" s="490"/>
      <c r="H14" s="490"/>
      <c r="M14" s="39"/>
    </row>
    <row r="15" spans="1:13" ht="13.5" customHeight="1">
      <c r="A15" s="477">
        <v>1</v>
      </c>
      <c r="B15" s="499" t="s">
        <v>43</v>
      </c>
      <c r="C15" s="499"/>
      <c r="D15" s="499"/>
      <c r="E15" s="51"/>
      <c r="F15" s="52"/>
      <c r="G15" s="479"/>
      <c r="H15" s="479"/>
      <c r="I15" s="53" t="s">
        <v>82</v>
      </c>
      <c r="J15" s="49" t="s">
        <v>83</v>
      </c>
      <c r="M15" s="39"/>
    </row>
    <row r="16" spans="1:13" ht="13.5" customHeight="1">
      <c r="A16" s="477"/>
      <c r="B16" s="499"/>
      <c r="C16" s="499"/>
      <c r="D16" s="499"/>
      <c r="E16" s="51"/>
      <c r="F16" s="52"/>
      <c r="G16" s="479"/>
      <c r="H16" s="479"/>
      <c r="I16" s="37" t="s">
        <v>80</v>
      </c>
      <c r="J16" s="49" t="s">
        <v>84</v>
      </c>
      <c r="M16" s="39"/>
    </row>
    <row r="17" spans="1:13" ht="13.5" customHeight="1">
      <c r="A17" s="477"/>
      <c r="B17" s="499"/>
      <c r="C17" s="499"/>
      <c r="D17" s="499"/>
      <c r="E17" s="51"/>
      <c r="F17" s="52"/>
      <c r="G17" s="479"/>
      <c r="H17" s="479"/>
      <c r="M17" s="39"/>
    </row>
    <row r="18" spans="1:13" ht="13.5" customHeight="1">
      <c r="A18" s="477"/>
      <c r="B18" s="499"/>
      <c r="C18" s="499"/>
      <c r="D18" s="499"/>
      <c r="E18" s="51"/>
      <c r="F18" s="54"/>
      <c r="G18" s="480"/>
      <c r="H18" s="480"/>
      <c r="I18" s="55" t="s">
        <v>85</v>
      </c>
      <c r="J18" s="49" t="s">
        <v>86</v>
      </c>
      <c r="M18" s="39"/>
    </row>
    <row r="19" spans="1:13" ht="13.5" customHeight="1">
      <c r="A19" s="477"/>
      <c r="B19" s="499"/>
      <c r="C19" s="499"/>
      <c r="D19" s="499"/>
      <c r="E19" s="56"/>
      <c r="F19" s="57"/>
      <c r="G19" s="481"/>
      <c r="H19" s="481"/>
      <c r="I19"/>
      <c r="J19"/>
      <c r="M19" s="39"/>
    </row>
    <row r="20" spans="1:13" ht="13.5" customHeight="1">
      <c r="A20" s="477">
        <v>2</v>
      </c>
      <c r="B20" s="499" t="s">
        <v>87</v>
      </c>
      <c r="C20" s="499"/>
      <c r="D20" s="499"/>
      <c r="E20" s="51"/>
      <c r="F20" s="52"/>
      <c r="G20" s="479"/>
      <c r="H20" s="479"/>
      <c r="I20"/>
      <c r="J20" s="58" t="s">
        <v>88</v>
      </c>
      <c r="K20" s="504" t="s">
        <v>89</v>
      </c>
      <c r="L20" s="504"/>
      <c r="M20" s="504"/>
    </row>
    <row r="21" spans="1:13" ht="13.5" customHeight="1">
      <c r="A21" s="477"/>
      <c r="B21" s="499"/>
      <c r="C21" s="499"/>
      <c r="D21" s="499"/>
      <c r="E21" s="51"/>
      <c r="F21" s="52"/>
      <c r="G21" s="479"/>
      <c r="H21" s="479"/>
      <c r="I21"/>
      <c r="J21" s="59" t="s">
        <v>90</v>
      </c>
      <c r="K21" s="503" t="s">
        <v>91</v>
      </c>
      <c r="L21" s="503"/>
      <c r="M21" s="503"/>
    </row>
    <row r="22" spans="1:13" ht="13.5" customHeight="1">
      <c r="A22" s="477"/>
      <c r="B22" s="499"/>
      <c r="C22" s="499"/>
      <c r="D22" s="499"/>
      <c r="E22" s="51"/>
      <c r="F22" s="52"/>
      <c r="G22" s="479"/>
      <c r="H22" s="479"/>
      <c r="I22"/>
      <c r="J22" s="59" t="s">
        <v>92</v>
      </c>
      <c r="K22" s="503" t="s">
        <v>93</v>
      </c>
      <c r="L22" s="503"/>
      <c r="M22" s="503"/>
    </row>
    <row r="23" spans="1:14" ht="13.5" customHeight="1">
      <c r="A23" s="477"/>
      <c r="B23" s="499"/>
      <c r="C23" s="499"/>
      <c r="D23" s="499"/>
      <c r="E23" s="51"/>
      <c r="F23" s="54"/>
      <c r="G23" s="480"/>
      <c r="H23" s="480"/>
      <c r="I23"/>
      <c r="J23" s="59" t="s">
        <v>94</v>
      </c>
      <c r="K23" s="503" t="s">
        <v>95</v>
      </c>
      <c r="L23" s="503"/>
      <c r="M23" s="503"/>
      <c r="N23" s="39"/>
    </row>
    <row r="24" spans="1:14" ht="13.5" customHeight="1">
      <c r="A24" s="477"/>
      <c r="B24" s="499"/>
      <c r="C24" s="499"/>
      <c r="D24" s="499"/>
      <c r="E24" s="56"/>
      <c r="F24" s="57"/>
      <c r="G24" s="481"/>
      <c r="H24" s="481"/>
      <c r="I24"/>
      <c r="J24" s="59" t="s">
        <v>96</v>
      </c>
      <c r="K24" s="503" t="s">
        <v>97</v>
      </c>
      <c r="L24" s="503"/>
      <c r="M24" s="503"/>
      <c r="N24" s="39"/>
    </row>
    <row r="25" spans="1:14" ht="13.5" customHeight="1">
      <c r="A25" s="477">
        <v>3</v>
      </c>
      <c r="B25" s="499" t="s">
        <v>98</v>
      </c>
      <c r="C25" s="499"/>
      <c r="D25" s="499"/>
      <c r="E25" s="51"/>
      <c r="F25" s="52"/>
      <c r="G25" s="479"/>
      <c r="H25" s="479"/>
      <c r="I25"/>
      <c r="J25" s="59" t="s">
        <v>99</v>
      </c>
      <c r="K25" s="503" t="s">
        <v>100</v>
      </c>
      <c r="L25" s="503"/>
      <c r="M25" s="503"/>
      <c r="N25" s="39"/>
    </row>
    <row r="26" spans="1:14" ht="13.5" customHeight="1">
      <c r="A26" s="477"/>
      <c r="B26" s="499"/>
      <c r="C26" s="499"/>
      <c r="D26" s="499"/>
      <c r="E26" s="51"/>
      <c r="F26" s="52"/>
      <c r="G26" s="479"/>
      <c r="H26" s="479"/>
      <c r="I26"/>
      <c r="J26" s="59" t="s">
        <v>101</v>
      </c>
      <c r="K26" s="503" t="s">
        <v>102</v>
      </c>
      <c r="L26" s="503"/>
      <c r="M26" s="503"/>
      <c r="N26" s="39"/>
    </row>
    <row r="27" spans="1:14" ht="13.5" customHeight="1">
      <c r="A27" s="477"/>
      <c r="B27" s="499"/>
      <c r="C27" s="499"/>
      <c r="D27" s="499"/>
      <c r="E27" s="51"/>
      <c r="F27" s="52"/>
      <c r="G27" s="479"/>
      <c r="H27" s="479"/>
      <c r="I27"/>
      <c r="J27" s="59" t="s">
        <v>103</v>
      </c>
      <c r="K27" s="503" t="s">
        <v>104</v>
      </c>
      <c r="L27" s="503"/>
      <c r="M27" s="503"/>
      <c r="N27" s="39"/>
    </row>
    <row r="28" spans="1:14" ht="13.5" customHeight="1">
      <c r="A28" s="477"/>
      <c r="B28" s="499"/>
      <c r="C28" s="499"/>
      <c r="D28" s="499"/>
      <c r="E28" s="51"/>
      <c r="F28" s="54"/>
      <c r="G28" s="480"/>
      <c r="H28" s="480"/>
      <c r="I28"/>
      <c r="J28" s="59" t="s">
        <v>105</v>
      </c>
      <c r="K28" s="503" t="s">
        <v>106</v>
      </c>
      <c r="L28" s="503"/>
      <c r="M28" s="503"/>
      <c r="N28" s="39"/>
    </row>
    <row r="29" spans="1:14" ht="13.5" customHeight="1">
      <c r="A29" s="477"/>
      <c r="B29" s="499"/>
      <c r="C29" s="499"/>
      <c r="D29" s="499"/>
      <c r="E29" s="56"/>
      <c r="F29" s="57"/>
      <c r="G29" s="481"/>
      <c r="H29" s="481"/>
      <c r="I29"/>
      <c r="J29" s="59" t="s">
        <v>107</v>
      </c>
      <c r="K29" s="503" t="s">
        <v>108</v>
      </c>
      <c r="L29" s="503"/>
      <c r="M29" s="503"/>
      <c r="N29" s="39"/>
    </row>
    <row r="30" spans="1:14" ht="13.5" customHeight="1">
      <c r="A30" s="477">
        <v>4</v>
      </c>
      <c r="B30" s="483" t="s">
        <v>46</v>
      </c>
      <c r="C30" s="483"/>
      <c r="D30" s="483"/>
      <c r="E30" s="51"/>
      <c r="F30" s="52"/>
      <c r="G30" s="479"/>
      <c r="H30" s="479"/>
      <c r="I30"/>
      <c r="J30" s="59" t="s">
        <v>109</v>
      </c>
      <c r="K30" s="503" t="s">
        <v>110</v>
      </c>
      <c r="L30" s="503"/>
      <c r="M30" s="503"/>
      <c r="N30" s="39"/>
    </row>
    <row r="31" spans="1:14" ht="13.5" customHeight="1">
      <c r="A31" s="477"/>
      <c r="B31" s="483"/>
      <c r="C31" s="483"/>
      <c r="D31" s="483"/>
      <c r="E31" s="51"/>
      <c r="F31" s="52"/>
      <c r="G31" s="479"/>
      <c r="H31" s="479"/>
      <c r="I31"/>
      <c r="J31" s="61"/>
      <c r="K31" s="503" t="s">
        <v>70</v>
      </c>
      <c r="L31" s="503"/>
      <c r="M31" s="503"/>
      <c r="N31" s="39"/>
    </row>
    <row r="32" spans="1:14" ht="13.5" customHeight="1">
      <c r="A32" s="477"/>
      <c r="B32" s="483"/>
      <c r="C32" s="483"/>
      <c r="D32" s="483"/>
      <c r="E32" s="51"/>
      <c r="F32" s="52"/>
      <c r="G32" s="479"/>
      <c r="H32" s="479"/>
      <c r="I32"/>
      <c r="J32" s="62" t="s">
        <v>111</v>
      </c>
      <c r="K32" s="502" t="s">
        <v>379</v>
      </c>
      <c r="L32" s="502"/>
      <c r="M32" s="502"/>
      <c r="N32" s="39"/>
    </row>
    <row r="33" spans="1:14" ht="13.5" customHeight="1">
      <c r="A33" s="477"/>
      <c r="B33" s="483"/>
      <c r="C33" s="483"/>
      <c r="D33" s="483"/>
      <c r="E33" s="51"/>
      <c r="F33" s="54"/>
      <c r="G33" s="480"/>
      <c r="H33" s="480"/>
      <c r="I33"/>
      <c r="J33" s="63" t="s">
        <v>112</v>
      </c>
      <c r="K33" s="501"/>
      <c r="L33" s="501"/>
      <c r="M33" s="501"/>
      <c r="N33" s="39"/>
    </row>
    <row r="34" spans="1:14" ht="13.5" customHeight="1">
      <c r="A34" s="477"/>
      <c r="B34" s="483"/>
      <c r="C34" s="483"/>
      <c r="D34" s="483"/>
      <c r="E34" s="56"/>
      <c r="F34" s="57"/>
      <c r="G34" s="481"/>
      <c r="H34" s="481"/>
      <c r="I34"/>
      <c r="J34" s="62" t="s">
        <v>113</v>
      </c>
      <c r="K34" s="502"/>
      <c r="L34" s="502"/>
      <c r="M34" s="502"/>
      <c r="N34" s="39"/>
    </row>
    <row r="35" spans="10:28" ht="13.5" customHeight="1">
      <c r="J35" s="63" t="s">
        <v>114</v>
      </c>
      <c r="K35" s="501"/>
      <c r="L35" s="501"/>
      <c r="M35" s="501"/>
      <c r="AB35" s="39"/>
    </row>
    <row r="36" spans="10:28" ht="13.5" customHeight="1">
      <c r="J36" s="62" t="s">
        <v>115</v>
      </c>
      <c r="K36" s="502"/>
      <c r="L36" s="502"/>
      <c r="M36" s="502"/>
      <c r="X36" s="38"/>
      <c r="Y36" s="38"/>
      <c r="Z36" s="38"/>
      <c r="AA36" s="38"/>
      <c r="AB36" s="39"/>
    </row>
    <row r="37" spans="10:28" ht="13.5" customHeight="1">
      <c r="J37"/>
      <c r="K37"/>
      <c r="L37"/>
      <c r="M37"/>
      <c r="X37" s="38"/>
      <c r="Y37" s="38"/>
      <c r="Z37" s="38"/>
      <c r="AA37" s="38"/>
      <c r="AB37" s="39"/>
    </row>
    <row r="38" spans="1:13" ht="0.75" customHeight="1">
      <c r="A38" s="64"/>
      <c r="B38" s="49"/>
      <c r="C38" s="65"/>
      <c r="D38" s="64"/>
      <c r="E38" s="64"/>
      <c r="F38" s="64"/>
      <c r="G38" s="64"/>
      <c r="H38" s="64"/>
      <c r="I38" s="64"/>
      <c r="J38" s="66"/>
      <c r="K38" s="66"/>
      <c r="L38" s="66"/>
      <c r="M38" s="66"/>
    </row>
    <row r="39" spans="1:13" ht="24.75" customHeight="1">
      <c r="A39" s="492" t="s">
        <v>23</v>
      </c>
      <c r="B39" s="492"/>
      <c r="C39" s="493" t="str">
        <f>C1</f>
        <v>PGS Investigação Petrolífera LTDA</v>
      </c>
      <c r="D39" s="493"/>
      <c r="E39" s="493"/>
      <c r="F39" s="493"/>
      <c r="G39" s="493"/>
      <c r="I39" s="495" t="s">
        <v>24</v>
      </c>
      <c r="J39" s="495"/>
      <c r="K39" s="495"/>
      <c r="L39" s="495"/>
      <c r="M39" s="495"/>
    </row>
    <row r="40" spans="9:27" s="38" customFormat="1" ht="6" customHeight="1">
      <c r="I40" s="39"/>
      <c r="L40" s="39"/>
      <c r="M40" s="39"/>
      <c r="O40" s="37"/>
      <c r="P40" s="37"/>
      <c r="Q40" s="37"/>
      <c r="R40" s="37"/>
      <c r="S40" s="37"/>
      <c r="T40" s="37"/>
      <c r="U40" s="37"/>
      <c r="V40" s="37"/>
      <c r="X40" s="37"/>
      <c r="Y40" s="37"/>
      <c r="Z40" s="37"/>
      <c r="AA40" s="37"/>
    </row>
    <row r="41" spans="1:27" s="38" customFormat="1" ht="17.25" customHeight="1">
      <c r="A41" s="492" t="s">
        <v>28</v>
      </c>
      <c r="B41" s="492"/>
      <c r="C41" s="45">
        <f>IF(C3=0,"",C3)</f>
        <v>9</v>
      </c>
      <c r="E41" s="42"/>
      <c r="F41" s="496"/>
      <c r="G41" s="496"/>
      <c r="I41" s="497" t="s">
        <v>26</v>
      </c>
      <c r="J41" s="497"/>
      <c r="K41" s="497"/>
      <c r="L41" s="497"/>
      <c r="M41" s="497"/>
      <c r="O41" s="37"/>
      <c r="P41" s="37"/>
      <c r="Q41" s="37"/>
      <c r="R41" s="37"/>
      <c r="S41" s="37"/>
      <c r="T41" s="37"/>
      <c r="U41" s="37"/>
      <c r="V41" s="37"/>
      <c r="X41" s="37"/>
      <c r="Y41" s="37"/>
      <c r="Z41" s="37"/>
      <c r="AA41" s="37"/>
    </row>
    <row r="42" spans="15:27" s="38" customFormat="1" ht="6" customHeight="1">
      <c r="O42" s="37"/>
      <c r="P42" s="37"/>
      <c r="Q42" s="37"/>
      <c r="R42" s="37"/>
      <c r="S42" s="37"/>
      <c r="T42" s="37"/>
      <c r="U42" s="37"/>
      <c r="V42" s="37"/>
      <c r="X42" s="37"/>
      <c r="Y42" s="37"/>
      <c r="Z42" s="37"/>
      <c r="AA42" s="37"/>
    </row>
    <row r="43" spans="1:27" s="38" customFormat="1" ht="19.5" customHeight="1">
      <c r="A43" s="492" t="s">
        <v>25</v>
      </c>
      <c r="B43" s="492"/>
      <c r="C43" s="493" t="str">
        <f>C5</f>
        <v>Pesquisa Sísmica Marítima 3D na Bacia Sedimentar do Ceará - Programa CEARÁ_R11_3D</v>
      </c>
      <c r="D43" s="493"/>
      <c r="E43" s="493"/>
      <c r="F43" s="493"/>
      <c r="G43" s="493"/>
      <c r="H43" s="43"/>
      <c r="I43" s="492" t="s">
        <v>30</v>
      </c>
      <c r="J43" s="492"/>
      <c r="K43" s="44" t="str">
        <f>K5</f>
        <v>00</v>
      </c>
      <c r="O43" s="37"/>
      <c r="P43" s="37"/>
      <c r="Q43" s="37"/>
      <c r="R43" s="37"/>
      <c r="S43" s="37"/>
      <c r="T43" s="37"/>
      <c r="U43" s="37"/>
      <c r="V43" s="37"/>
      <c r="X43" s="37"/>
      <c r="Y43" s="37"/>
      <c r="Z43" s="37"/>
      <c r="AA43" s="37"/>
    </row>
    <row r="44" spans="15:27" s="38" customFormat="1" ht="6" customHeight="1">
      <c r="O44" s="37"/>
      <c r="P44" s="37"/>
      <c r="Q44" s="37"/>
      <c r="R44" s="37"/>
      <c r="S44" s="37"/>
      <c r="T44" s="37"/>
      <c r="U44" s="37"/>
      <c r="V44" s="37"/>
      <c r="X44" s="37"/>
      <c r="Y44" s="37"/>
      <c r="Z44" s="37"/>
      <c r="AA44" s="37"/>
    </row>
    <row r="45" spans="1:22" s="38" customFormat="1" ht="16.5" customHeight="1">
      <c r="A45" s="492" t="s">
        <v>27</v>
      </c>
      <c r="B45" s="492"/>
      <c r="C45" s="494" t="str">
        <f>C7</f>
        <v>02022.002064/2013</v>
      </c>
      <c r="D45" s="494"/>
      <c r="E45" s="494"/>
      <c r="I45" s="492" t="s">
        <v>31</v>
      </c>
      <c r="J45" s="492"/>
      <c r="K45" s="46">
        <f>K7</f>
        <v>41928</v>
      </c>
      <c r="M45" s="47" t="s">
        <v>116</v>
      </c>
      <c r="O45" s="37"/>
      <c r="P45" s="37"/>
      <c r="Q45" s="37"/>
      <c r="R45" s="37"/>
      <c r="S45" s="37"/>
      <c r="T45" s="37"/>
      <c r="U45" s="37"/>
      <c r="V45" s="37"/>
    </row>
    <row r="46" spans="7:13" ht="6" customHeight="1">
      <c r="G46" s="38"/>
      <c r="H46" s="38"/>
      <c r="I46" s="38"/>
      <c r="M46" s="38"/>
    </row>
    <row r="47" spans="1:11" ht="17.25" customHeight="1">
      <c r="A47" s="488" t="s">
        <v>117</v>
      </c>
      <c r="B47" s="488"/>
      <c r="C47" s="488"/>
      <c r="D47" s="488"/>
      <c r="E47" s="488"/>
      <c r="F47" s="488"/>
      <c r="G47" s="488"/>
      <c r="H47" s="488"/>
      <c r="J47" s="39"/>
      <c r="K47" s="39"/>
    </row>
    <row r="48" spans="1:20" ht="13.5" customHeight="1">
      <c r="A48" s="489" t="s">
        <v>34</v>
      </c>
      <c r="B48" s="490" t="s">
        <v>118</v>
      </c>
      <c r="C48" s="490"/>
      <c r="D48" s="490"/>
      <c r="E48" s="491" t="s">
        <v>119</v>
      </c>
      <c r="F48" s="490" t="s">
        <v>76</v>
      </c>
      <c r="G48" s="490" t="s">
        <v>77</v>
      </c>
      <c r="H48" s="490"/>
      <c r="J48" s="39"/>
      <c r="K48" s="39"/>
      <c r="M48" s="38"/>
      <c r="Q48"/>
      <c r="R48"/>
      <c r="S48"/>
      <c r="T48"/>
    </row>
    <row r="49" spans="1:20" ht="13.5" customHeight="1">
      <c r="A49" s="489"/>
      <c r="B49" s="490"/>
      <c r="C49" s="490"/>
      <c r="D49" s="490"/>
      <c r="E49" s="491"/>
      <c r="F49" s="490"/>
      <c r="G49" s="490"/>
      <c r="H49" s="490"/>
      <c r="J49" s="39"/>
      <c r="K49" s="39"/>
      <c r="M49" s="38"/>
      <c r="Q49"/>
      <c r="R49"/>
      <c r="S49"/>
      <c r="T49"/>
    </row>
    <row r="50" spans="1:20" ht="13.5" customHeight="1">
      <c r="A50" s="489"/>
      <c r="B50" s="490"/>
      <c r="C50" s="490"/>
      <c r="D50" s="490"/>
      <c r="E50" s="491"/>
      <c r="F50" s="490"/>
      <c r="G50" s="490"/>
      <c r="H50" s="490"/>
      <c r="J50" s="39"/>
      <c r="K50" s="39"/>
      <c r="M50" s="38"/>
      <c r="Q50"/>
      <c r="R50"/>
      <c r="S50"/>
      <c r="T50"/>
    </row>
    <row r="51" spans="1:20" ht="13.5" customHeight="1">
      <c r="A51" s="489"/>
      <c r="B51" s="490"/>
      <c r="C51" s="490"/>
      <c r="D51" s="490"/>
      <c r="E51" s="491"/>
      <c r="F51" s="490"/>
      <c r="G51" s="490"/>
      <c r="H51" s="490"/>
      <c r="J51" s="39"/>
      <c r="K51" s="39"/>
      <c r="M51" s="38"/>
      <c r="Q51"/>
      <c r="R51"/>
      <c r="S51"/>
      <c r="T51"/>
    </row>
    <row r="52" spans="1:20" ht="13.5" customHeight="1">
      <c r="A52" s="489"/>
      <c r="B52" s="490"/>
      <c r="C52" s="490"/>
      <c r="D52" s="490"/>
      <c r="E52" s="491"/>
      <c r="F52" s="490"/>
      <c r="G52" s="490"/>
      <c r="H52" s="490"/>
      <c r="J52" s="39"/>
      <c r="K52" s="39"/>
      <c r="M52" s="38"/>
      <c r="Q52"/>
      <c r="R52"/>
      <c r="S52"/>
      <c r="T52"/>
    </row>
    <row r="53" spans="1:20" ht="13.5" customHeight="1">
      <c r="A53" s="477">
        <v>5</v>
      </c>
      <c r="B53" s="498" t="s">
        <v>47</v>
      </c>
      <c r="C53" s="498"/>
      <c r="D53" s="498"/>
      <c r="E53" s="67"/>
      <c r="F53" s="52"/>
      <c r="G53" s="479"/>
      <c r="H53" s="479"/>
      <c r="Q53"/>
      <c r="R53"/>
      <c r="S53"/>
      <c r="T53"/>
    </row>
    <row r="54" spans="1:20" ht="13.5" customHeight="1">
      <c r="A54" s="477"/>
      <c r="B54" s="498"/>
      <c r="C54" s="498"/>
      <c r="D54" s="498"/>
      <c r="E54" s="67"/>
      <c r="F54" s="52"/>
      <c r="G54" s="479"/>
      <c r="H54" s="479"/>
      <c r="Q54"/>
      <c r="R54"/>
      <c r="S54"/>
      <c r="T54"/>
    </row>
    <row r="55" spans="1:20" ht="13.5" customHeight="1">
      <c r="A55" s="477"/>
      <c r="B55" s="498"/>
      <c r="C55" s="498"/>
      <c r="D55" s="498"/>
      <c r="E55" s="67"/>
      <c r="F55" s="52"/>
      <c r="G55" s="479"/>
      <c r="H55" s="479"/>
      <c r="Q55"/>
      <c r="R55"/>
      <c r="S55"/>
      <c r="T55"/>
    </row>
    <row r="56" spans="1:20" ht="13.5" customHeight="1">
      <c r="A56" s="477"/>
      <c r="B56" s="498"/>
      <c r="C56" s="498"/>
      <c r="D56" s="498"/>
      <c r="E56" s="68"/>
      <c r="F56" s="54"/>
      <c r="G56" s="480"/>
      <c r="H56" s="480"/>
      <c r="Q56"/>
      <c r="R56"/>
      <c r="S56"/>
      <c r="T56"/>
    </row>
    <row r="57" spans="1:20" ht="13.5" customHeight="1">
      <c r="A57" s="477"/>
      <c r="B57" s="498"/>
      <c r="C57" s="498"/>
      <c r="D57" s="498"/>
      <c r="E57" s="69"/>
      <c r="F57" s="57"/>
      <c r="G57" s="481"/>
      <c r="H57" s="481"/>
      <c r="Q57"/>
      <c r="R57"/>
      <c r="S57"/>
      <c r="T57"/>
    </row>
    <row r="58" spans="1:20" ht="13.5" customHeight="1">
      <c r="A58" s="500">
        <v>6</v>
      </c>
      <c r="B58" s="499" t="s">
        <v>50</v>
      </c>
      <c r="C58" s="499"/>
      <c r="D58" s="499"/>
      <c r="E58" s="51"/>
      <c r="F58" s="70"/>
      <c r="G58" s="479"/>
      <c r="H58" s="479"/>
      <c r="Q58"/>
      <c r="R58"/>
      <c r="S58"/>
      <c r="T58"/>
    </row>
    <row r="59" spans="1:20" ht="13.5" customHeight="1">
      <c r="A59" s="500"/>
      <c r="B59" s="499"/>
      <c r="C59" s="499"/>
      <c r="D59" s="499"/>
      <c r="E59" s="51"/>
      <c r="F59" s="70"/>
      <c r="G59" s="479"/>
      <c r="H59" s="479"/>
      <c r="Q59"/>
      <c r="R59"/>
      <c r="S59"/>
      <c r="T59"/>
    </row>
    <row r="60" spans="1:20" ht="13.5" customHeight="1">
      <c r="A60" s="500"/>
      <c r="B60" s="499"/>
      <c r="C60" s="499"/>
      <c r="D60" s="499"/>
      <c r="E60" s="51"/>
      <c r="F60" s="70"/>
      <c r="G60" s="479"/>
      <c r="H60" s="479"/>
      <c r="Q60"/>
      <c r="R60"/>
      <c r="S60"/>
      <c r="T60"/>
    </row>
    <row r="61" spans="1:20" ht="13.5" customHeight="1">
      <c r="A61" s="500"/>
      <c r="B61" s="499"/>
      <c r="C61" s="499"/>
      <c r="D61" s="499"/>
      <c r="E61" s="51"/>
      <c r="F61" s="70"/>
      <c r="G61" s="480"/>
      <c r="H61" s="480"/>
      <c r="Q61"/>
      <c r="R61"/>
      <c r="S61"/>
      <c r="T61"/>
    </row>
    <row r="62" spans="1:20" ht="13.5" customHeight="1">
      <c r="A62" s="500"/>
      <c r="B62" s="499"/>
      <c r="C62" s="499"/>
      <c r="D62" s="499"/>
      <c r="E62" s="51"/>
      <c r="F62" s="70"/>
      <c r="G62" s="481"/>
      <c r="H62" s="481"/>
      <c r="Q62"/>
      <c r="R62"/>
      <c r="S62"/>
      <c r="T62"/>
    </row>
    <row r="63" spans="1:20" ht="13.5" customHeight="1">
      <c r="A63" s="477">
        <v>7</v>
      </c>
      <c r="B63" s="499" t="s">
        <v>52</v>
      </c>
      <c r="C63" s="499"/>
      <c r="D63" s="499"/>
      <c r="E63" s="51"/>
      <c r="F63" s="70"/>
      <c r="G63" s="479"/>
      <c r="H63" s="479"/>
      <c r="I63" s="38"/>
      <c r="J63" s="39"/>
      <c r="K63" s="39"/>
      <c r="L63" s="39"/>
      <c r="M63" s="39"/>
      <c r="Q63"/>
      <c r="R63"/>
      <c r="S63"/>
      <c r="T63"/>
    </row>
    <row r="64" spans="1:20" ht="13.5" customHeight="1">
      <c r="A64" s="477"/>
      <c r="B64" s="499"/>
      <c r="C64" s="499"/>
      <c r="D64" s="499"/>
      <c r="E64" s="51"/>
      <c r="F64" s="70"/>
      <c r="G64" s="479"/>
      <c r="H64" s="479"/>
      <c r="I64" s="38"/>
      <c r="J64" s="39"/>
      <c r="K64" s="39"/>
      <c r="L64" s="39"/>
      <c r="M64" s="39"/>
      <c r="Q64"/>
      <c r="R64"/>
      <c r="S64"/>
      <c r="T64"/>
    </row>
    <row r="65" spans="1:20" ht="13.5" customHeight="1">
      <c r="A65" s="477"/>
      <c r="B65" s="499"/>
      <c r="C65" s="499"/>
      <c r="D65" s="499"/>
      <c r="E65" s="51"/>
      <c r="F65" s="70"/>
      <c r="G65" s="479"/>
      <c r="H65" s="479"/>
      <c r="I65" s="38"/>
      <c r="J65" s="39"/>
      <c r="K65" s="39"/>
      <c r="L65" s="39"/>
      <c r="M65" s="39"/>
      <c r="Q65"/>
      <c r="R65"/>
      <c r="S65"/>
      <c r="T65"/>
    </row>
    <row r="66" spans="1:20" ht="13.5" customHeight="1">
      <c r="A66" s="477"/>
      <c r="B66" s="499"/>
      <c r="C66" s="499"/>
      <c r="D66" s="499"/>
      <c r="E66" s="51"/>
      <c r="F66" s="70"/>
      <c r="G66" s="480"/>
      <c r="H66" s="480"/>
      <c r="I66" s="38"/>
      <c r="J66" s="39"/>
      <c r="K66" s="39"/>
      <c r="L66" s="39"/>
      <c r="M66" s="39"/>
      <c r="Q66"/>
      <c r="R66"/>
      <c r="S66"/>
      <c r="T66"/>
    </row>
    <row r="67" spans="1:20" ht="13.5" customHeight="1">
      <c r="A67" s="477"/>
      <c r="B67" s="499"/>
      <c r="C67" s="499"/>
      <c r="D67" s="499"/>
      <c r="E67" s="51"/>
      <c r="F67" s="70"/>
      <c r="G67" s="481"/>
      <c r="H67" s="481"/>
      <c r="I67" s="38"/>
      <c r="J67" s="38"/>
      <c r="K67" s="38"/>
      <c r="L67" s="38"/>
      <c r="M67" s="38"/>
      <c r="Q67"/>
      <c r="R67"/>
      <c r="S67"/>
      <c r="T67"/>
    </row>
    <row r="68" spans="1:23" ht="13.5" customHeight="1">
      <c r="A68" s="477">
        <v>8</v>
      </c>
      <c r="B68" s="483" t="s">
        <v>120</v>
      </c>
      <c r="C68" s="483"/>
      <c r="D68" s="483"/>
      <c r="E68" s="51"/>
      <c r="F68" s="70"/>
      <c r="G68" s="479"/>
      <c r="H68" s="479"/>
      <c r="Q68"/>
      <c r="R68"/>
      <c r="S68"/>
      <c r="T68"/>
      <c r="W68" s="38"/>
    </row>
    <row r="69" spans="1:23" ht="13.5" customHeight="1">
      <c r="A69" s="477"/>
      <c r="B69" s="483"/>
      <c r="C69" s="483"/>
      <c r="D69" s="483"/>
      <c r="E69" s="51"/>
      <c r="F69" s="70"/>
      <c r="G69" s="479"/>
      <c r="H69" s="479"/>
      <c r="Q69"/>
      <c r="R69"/>
      <c r="S69"/>
      <c r="T69"/>
      <c r="W69" s="38"/>
    </row>
    <row r="70" spans="1:23" ht="13.5" customHeight="1">
      <c r="A70" s="477"/>
      <c r="B70" s="483"/>
      <c r="C70" s="483"/>
      <c r="D70" s="483"/>
      <c r="E70" s="51"/>
      <c r="F70" s="70"/>
      <c r="G70" s="479"/>
      <c r="H70" s="479"/>
      <c r="Q70"/>
      <c r="R70"/>
      <c r="S70"/>
      <c r="T70"/>
      <c r="W70" s="38"/>
    </row>
    <row r="71" spans="1:23" ht="13.5" customHeight="1">
      <c r="A71" s="477"/>
      <c r="B71" s="483"/>
      <c r="C71" s="483"/>
      <c r="D71" s="483"/>
      <c r="E71" s="51"/>
      <c r="F71" s="70"/>
      <c r="G71" s="480"/>
      <c r="H71" s="480"/>
      <c r="O71" s="38"/>
      <c r="P71" s="38"/>
      <c r="Q71" s="38"/>
      <c r="R71" s="38"/>
      <c r="S71" s="38"/>
      <c r="T71" s="38"/>
      <c r="U71" s="38"/>
      <c r="V71" s="38"/>
      <c r="W71" s="38"/>
    </row>
    <row r="72" spans="1:23" ht="13.5" customHeight="1">
      <c r="A72" s="477"/>
      <c r="B72" s="483"/>
      <c r="C72" s="483"/>
      <c r="D72" s="483"/>
      <c r="E72" s="51"/>
      <c r="F72" s="70"/>
      <c r="G72" s="481"/>
      <c r="H72" s="481"/>
      <c r="O72" s="38"/>
      <c r="P72" s="38"/>
      <c r="Q72" s="38"/>
      <c r="R72" s="38"/>
      <c r="S72" s="38"/>
      <c r="T72" s="38"/>
      <c r="U72" s="38"/>
      <c r="V72" s="38"/>
      <c r="W72" s="38"/>
    </row>
    <row r="73" spans="1:41" ht="13.5" customHeight="1">
      <c r="A73" s="477">
        <v>9</v>
      </c>
      <c r="B73" s="483" t="s">
        <v>55</v>
      </c>
      <c r="C73" s="483"/>
      <c r="D73" s="483"/>
      <c r="E73" s="51"/>
      <c r="F73" s="70"/>
      <c r="G73" s="479"/>
      <c r="H73" s="479"/>
      <c r="O73" s="38"/>
      <c r="P73" s="38"/>
      <c r="Q73"/>
      <c r="R73"/>
      <c r="S73" s="38"/>
      <c r="T73" s="38"/>
      <c r="U73" s="38"/>
      <c r="V73" s="38"/>
      <c r="W73" s="38"/>
      <c r="AL73" s="38"/>
      <c r="AM73" s="38"/>
      <c r="AN73" s="38"/>
      <c r="AO73" s="38"/>
    </row>
    <row r="74" spans="1:41" ht="13.5" customHeight="1">
      <c r="A74" s="477"/>
      <c r="B74" s="483"/>
      <c r="C74" s="483"/>
      <c r="D74" s="483"/>
      <c r="E74" s="51"/>
      <c r="F74" s="70"/>
      <c r="G74" s="479"/>
      <c r="H74" s="479"/>
      <c r="O74" s="38"/>
      <c r="P74" s="38"/>
      <c r="Q74"/>
      <c r="R74"/>
      <c r="S74" s="38"/>
      <c r="T74" s="38"/>
      <c r="U74" s="38"/>
      <c r="V74" s="38"/>
      <c r="W74" s="38"/>
      <c r="AL74" s="38"/>
      <c r="AM74" s="38"/>
      <c r="AN74" s="38"/>
      <c r="AO74" s="38"/>
    </row>
    <row r="75" spans="1:41" ht="13.5" customHeight="1">
      <c r="A75" s="477"/>
      <c r="B75" s="483"/>
      <c r="C75" s="483"/>
      <c r="D75" s="483"/>
      <c r="E75" s="51"/>
      <c r="F75" s="70"/>
      <c r="G75" s="479"/>
      <c r="H75" s="479"/>
      <c r="O75" s="38"/>
      <c r="P75" s="38"/>
      <c r="Q75"/>
      <c r="R75"/>
      <c r="S75" s="38"/>
      <c r="T75" s="38"/>
      <c r="U75" s="38"/>
      <c r="V75" s="38"/>
      <c r="W75" s="38"/>
      <c r="AL75" s="38"/>
      <c r="AM75" s="38"/>
      <c r="AN75" s="38"/>
      <c r="AO75" s="38"/>
    </row>
    <row r="76" spans="1:41" ht="13.5" customHeight="1">
      <c r="A76" s="477"/>
      <c r="B76" s="483"/>
      <c r="C76" s="483"/>
      <c r="D76" s="483"/>
      <c r="E76" s="51"/>
      <c r="F76" s="70"/>
      <c r="G76" s="480"/>
      <c r="H76" s="480"/>
      <c r="O76" s="38"/>
      <c r="P76" s="38"/>
      <c r="Q76"/>
      <c r="R76"/>
      <c r="S76" s="38"/>
      <c r="T76" s="38"/>
      <c r="U76" s="38"/>
      <c r="V76" s="38"/>
      <c r="W76" s="38"/>
      <c r="AL76" s="38"/>
      <c r="AM76" s="38"/>
      <c r="AN76" s="38"/>
      <c r="AO76" s="38"/>
    </row>
    <row r="77" spans="1:41" ht="13.5" customHeight="1">
      <c r="A77" s="477"/>
      <c r="B77" s="483"/>
      <c r="C77" s="483"/>
      <c r="D77" s="483"/>
      <c r="E77" s="56"/>
      <c r="F77" s="57"/>
      <c r="G77" s="481"/>
      <c r="H77" s="481"/>
      <c r="O77" s="38"/>
      <c r="P77" s="38"/>
      <c r="Q77"/>
      <c r="R77"/>
      <c r="S77" s="38"/>
      <c r="T77" s="38"/>
      <c r="U77" s="38"/>
      <c r="V77" s="38"/>
      <c r="W77" s="38"/>
      <c r="AL77" s="38"/>
      <c r="AM77" s="38"/>
      <c r="AN77" s="38"/>
      <c r="AO77" s="38"/>
    </row>
    <row r="78" spans="9:27" ht="13.5" customHeight="1">
      <c r="I78" s="38"/>
      <c r="J78" s="39"/>
      <c r="K78" s="39"/>
      <c r="L78" s="39"/>
      <c r="M78" s="39"/>
      <c r="Q78"/>
      <c r="R78"/>
      <c r="X78" s="38"/>
      <c r="Y78" s="38"/>
      <c r="Z78" s="38"/>
      <c r="AA78" s="38"/>
    </row>
    <row r="79" spans="1:27" ht="24.75" customHeight="1">
      <c r="A79" s="492" t="s">
        <v>23</v>
      </c>
      <c r="B79" s="492"/>
      <c r="C79" s="493" t="str">
        <f>C1</f>
        <v>PGS Investigação Petrolífera LTDA</v>
      </c>
      <c r="D79" s="493"/>
      <c r="E79" s="493"/>
      <c r="F79" s="493"/>
      <c r="G79" s="493"/>
      <c r="I79" s="495" t="s">
        <v>24</v>
      </c>
      <c r="J79" s="495"/>
      <c r="K79" s="495"/>
      <c r="L79" s="495"/>
      <c r="M79" s="495"/>
      <c r="X79" s="39"/>
      <c r="Y79" s="39"/>
      <c r="Z79" s="39"/>
      <c r="AA79" s="39"/>
    </row>
    <row r="80" spans="9:27" s="38" customFormat="1" ht="6" customHeight="1">
      <c r="I80" s="39"/>
      <c r="L80" s="39"/>
      <c r="M80" s="39"/>
      <c r="O80" s="37"/>
      <c r="P80" s="37"/>
      <c r="Q80" s="37"/>
      <c r="R80" s="37"/>
      <c r="S80" s="37"/>
      <c r="T80" s="37"/>
      <c r="U80" s="37"/>
      <c r="V80" s="37"/>
      <c r="X80" s="39"/>
      <c r="Y80" s="39"/>
      <c r="Z80" s="39"/>
      <c r="AA80" s="39"/>
    </row>
    <row r="81" spans="1:27" s="38" customFormat="1" ht="17.25" customHeight="1">
      <c r="A81" s="492" t="s">
        <v>28</v>
      </c>
      <c r="B81" s="492"/>
      <c r="C81" s="45">
        <f>C41</f>
        <v>9</v>
      </c>
      <c r="E81" s="42"/>
      <c r="F81" s="496"/>
      <c r="G81" s="496"/>
      <c r="I81" s="497" t="s">
        <v>26</v>
      </c>
      <c r="J81" s="497"/>
      <c r="K81" s="497"/>
      <c r="L81" s="497"/>
      <c r="M81" s="497"/>
      <c r="O81" s="37"/>
      <c r="P81" s="37"/>
      <c r="Q81" s="37"/>
      <c r="R81" s="37"/>
      <c r="S81" s="37"/>
      <c r="T81" s="37"/>
      <c r="U81" s="37"/>
      <c r="V81" s="37"/>
      <c r="X81" s="39"/>
      <c r="Y81" s="39"/>
      <c r="Z81" s="39"/>
      <c r="AA81" s="39"/>
    </row>
    <row r="82" spans="15:27" s="38" customFormat="1" ht="6" customHeight="1">
      <c r="O82" s="37"/>
      <c r="P82" s="37"/>
      <c r="Q82" s="37"/>
      <c r="R82" s="37"/>
      <c r="S82" s="37"/>
      <c r="T82" s="37"/>
      <c r="U82" s="37"/>
      <c r="V82" s="37"/>
      <c r="X82" s="39"/>
      <c r="Y82" s="39"/>
      <c r="Z82" s="39"/>
      <c r="AA82" s="39"/>
    </row>
    <row r="83" spans="1:27" s="38" customFormat="1" ht="19.5" customHeight="1">
      <c r="A83" s="492" t="s">
        <v>25</v>
      </c>
      <c r="B83" s="492"/>
      <c r="C83" s="493" t="str">
        <f>C5</f>
        <v>Pesquisa Sísmica Marítima 3D na Bacia Sedimentar do Ceará - Programa CEARÁ_R11_3D</v>
      </c>
      <c r="D83" s="493"/>
      <c r="E83" s="493"/>
      <c r="F83" s="493"/>
      <c r="G83" s="493"/>
      <c r="H83" s="43"/>
      <c r="I83" s="492" t="s">
        <v>30</v>
      </c>
      <c r="J83" s="492"/>
      <c r="K83" s="44" t="str">
        <f>K5</f>
        <v>00</v>
      </c>
      <c r="O83" s="37"/>
      <c r="P83" s="37"/>
      <c r="Q83" s="37"/>
      <c r="R83" s="37"/>
      <c r="S83" s="37"/>
      <c r="T83" s="37"/>
      <c r="U83" s="37"/>
      <c r="V83" s="37"/>
      <c r="X83" s="39"/>
      <c r="Y83" s="39"/>
      <c r="Z83" s="39"/>
      <c r="AA83" s="39"/>
    </row>
    <row r="84" spans="15:27" s="38" customFormat="1" ht="6" customHeight="1">
      <c r="O84" s="37"/>
      <c r="P84" s="37"/>
      <c r="Q84" s="37"/>
      <c r="R84" s="37"/>
      <c r="S84" s="37"/>
      <c r="T84" s="37"/>
      <c r="U84" s="37"/>
      <c r="V84" s="37"/>
      <c r="X84" s="39"/>
      <c r="Y84" s="39"/>
      <c r="Z84" s="39"/>
      <c r="AA84" s="39"/>
    </row>
    <row r="85" spans="1:27" s="38" customFormat="1" ht="16.5" customHeight="1">
      <c r="A85" s="492" t="s">
        <v>27</v>
      </c>
      <c r="B85" s="492"/>
      <c r="C85" s="494" t="str">
        <f>C7</f>
        <v>02022.002064/2013</v>
      </c>
      <c r="D85" s="494"/>
      <c r="E85" s="494"/>
      <c r="I85" s="492" t="s">
        <v>31</v>
      </c>
      <c r="J85" s="492"/>
      <c r="K85" s="46">
        <f>K7</f>
        <v>41928</v>
      </c>
      <c r="M85" s="47" t="s">
        <v>121</v>
      </c>
      <c r="O85" s="37"/>
      <c r="P85" s="37"/>
      <c r="Q85" s="37"/>
      <c r="R85" s="37"/>
      <c r="S85" s="37"/>
      <c r="T85" s="37"/>
      <c r="U85" s="37"/>
      <c r="V85" s="37"/>
      <c r="X85" s="39"/>
      <c r="Y85" s="39"/>
      <c r="Z85" s="39"/>
      <c r="AA85" s="39"/>
    </row>
    <row r="86" spans="7:13" ht="6" customHeight="1">
      <c r="G86" s="38"/>
      <c r="H86" s="38"/>
      <c r="I86" s="38"/>
      <c r="M86" s="38"/>
    </row>
    <row r="87" spans="1:11" ht="17.25" customHeight="1">
      <c r="A87" s="488" t="s">
        <v>117</v>
      </c>
      <c r="B87" s="488"/>
      <c r="C87" s="488"/>
      <c r="D87" s="488"/>
      <c r="E87" s="488"/>
      <c r="F87" s="488"/>
      <c r="G87" s="488"/>
      <c r="H87" s="488"/>
      <c r="J87" s="39"/>
      <c r="K87" s="39"/>
    </row>
    <row r="88" spans="1:13" ht="13.5" customHeight="1">
      <c r="A88" s="489" t="s">
        <v>34</v>
      </c>
      <c r="B88" s="490" t="s">
        <v>118</v>
      </c>
      <c r="C88" s="490"/>
      <c r="D88" s="490"/>
      <c r="E88" s="491" t="s">
        <v>119</v>
      </c>
      <c r="F88" s="490" t="s">
        <v>76</v>
      </c>
      <c r="G88" s="490" t="s">
        <v>77</v>
      </c>
      <c r="H88" s="490"/>
      <c r="J88" s="39"/>
      <c r="K88" s="39"/>
      <c r="M88" s="38"/>
    </row>
    <row r="89" spans="1:13" ht="13.5" customHeight="1">
      <c r="A89" s="489"/>
      <c r="B89" s="490"/>
      <c r="C89" s="490"/>
      <c r="D89" s="490"/>
      <c r="E89" s="491"/>
      <c r="F89" s="490"/>
      <c r="G89" s="490"/>
      <c r="H89" s="490"/>
      <c r="J89" s="39"/>
      <c r="K89" s="39"/>
      <c r="M89" s="38"/>
    </row>
    <row r="90" spans="1:13" ht="13.5" customHeight="1">
      <c r="A90" s="489"/>
      <c r="B90" s="490"/>
      <c r="C90" s="490"/>
      <c r="D90" s="490"/>
      <c r="E90" s="491"/>
      <c r="F90" s="490"/>
      <c r="G90" s="490"/>
      <c r="H90" s="490"/>
      <c r="J90" s="39"/>
      <c r="K90" s="39"/>
      <c r="M90" s="38"/>
    </row>
    <row r="91" spans="1:13" ht="13.5" customHeight="1">
      <c r="A91" s="489"/>
      <c r="B91" s="490"/>
      <c r="C91" s="490"/>
      <c r="D91" s="490"/>
      <c r="E91" s="491"/>
      <c r="F91" s="490"/>
      <c r="G91" s="490"/>
      <c r="H91" s="490"/>
      <c r="J91" s="39"/>
      <c r="K91" s="39"/>
      <c r="M91" s="38"/>
    </row>
    <row r="92" spans="1:13" ht="13.5" customHeight="1">
      <c r="A92" s="489"/>
      <c r="B92" s="490"/>
      <c r="C92" s="490"/>
      <c r="D92" s="490"/>
      <c r="E92" s="491"/>
      <c r="F92" s="490"/>
      <c r="G92" s="490"/>
      <c r="H92" s="490"/>
      <c r="J92" s="39"/>
      <c r="K92" s="39"/>
      <c r="M92" s="38"/>
    </row>
    <row r="93" spans="1:8" ht="13.5" customHeight="1">
      <c r="A93" s="477">
        <v>10</v>
      </c>
      <c r="B93" s="483" t="s">
        <v>122</v>
      </c>
      <c r="C93" s="483"/>
      <c r="D93" s="483"/>
      <c r="E93" s="67"/>
      <c r="F93" s="52"/>
      <c r="G93" s="479"/>
      <c r="H93" s="479"/>
    </row>
    <row r="94" spans="1:8" ht="13.5" customHeight="1">
      <c r="A94" s="477"/>
      <c r="B94" s="483"/>
      <c r="C94" s="483"/>
      <c r="D94" s="483"/>
      <c r="E94" s="67"/>
      <c r="F94" s="52"/>
      <c r="G94" s="479"/>
      <c r="H94" s="479"/>
    </row>
    <row r="95" spans="1:8" ht="13.5" customHeight="1">
      <c r="A95" s="477"/>
      <c r="B95" s="483"/>
      <c r="C95" s="483"/>
      <c r="D95" s="483"/>
      <c r="E95" s="67"/>
      <c r="F95" s="52"/>
      <c r="G95" s="479"/>
      <c r="H95" s="479"/>
    </row>
    <row r="96" spans="1:8" ht="13.5" customHeight="1">
      <c r="A96" s="477"/>
      <c r="B96" s="483"/>
      <c r="C96" s="483"/>
      <c r="D96" s="483"/>
      <c r="E96" s="68"/>
      <c r="F96" s="54"/>
      <c r="G96" s="480"/>
      <c r="H96" s="480"/>
    </row>
    <row r="97" spans="1:8" ht="13.5" customHeight="1">
      <c r="A97" s="477"/>
      <c r="B97" s="483"/>
      <c r="C97" s="483"/>
      <c r="D97" s="483"/>
      <c r="E97" s="69"/>
      <c r="F97" s="70"/>
      <c r="G97" s="481"/>
      <c r="H97" s="481"/>
    </row>
    <row r="98" spans="1:8" ht="13.5" customHeight="1">
      <c r="A98" s="477">
        <v>11</v>
      </c>
      <c r="B98" s="483" t="s">
        <v>123</v>
      </c>
      <c r="C98" s="483"/>
      <c r="D98" s="483"/>
      <c r="E98" s="51"/>
      <c r="F98" s="70"/>
      <c r="G98" s="479"/>
      <c r="H98" s="479"/>
    </row>
    <row r="99" spans="1:8" ht="13.5" customHeight="1">
      <c r="A99" s="477"/>
      <c r="B99" s="483"/>
      <c r="C99" s="483"/>
      <c r="D99" s="483"/>
      <c r="E99" s="51"/>
      <c r="F99" s="70"/>
      <c r="G99" s="479"/>
      <c r="H99" s="479"/>
    </row>
    <row r="100" spans="1:8" ht="13.5" customHeight="1">
      <c r="A100" s="477"/>
      <c r="B100" s="483"/>
      <c r="C100" s="483"/>
      <c r="D100" s="483"/>
      <c r="E100" s="51"/>
      <c r="F100" s="70"/>
      <c r="G100" s="479"/>
      <c r="H100" s="479"/>
    </row>
    <row r="101" spans="1:8" ht="13.5" customHeight="1">
      <c r="A101" s="477"/>
      <c r="B101" s="483"/>
      <c r="C101" s="483"/>
      <c r="D101" s="483"/>
      <c r="E101" s="51"/>
      <c r="F101" s="70"/>
      <c r="G101" s="480"/>
      <c r="H101" s="480"/>
    </row>
    <row r="102" spans="1:8" ht="13.5" customHeight="1">
      <c r="A102" s="477"/>
      <c r="B102" s="483"/>
      <c r="C102" s="483"/>
      <c r="D102" s="483"/>
      <c r="E102" s="51"/>
      <c r="F102" s="70"/>
      <c r="G102" s="481"/>
      <c r="H102" s="481"/>
    </row>
    <row r="103" spans="1:22" ht="13.5" customHeight="1">
      <c r="A103" s="477">
        <v>12</v>
      </c>
      <c r="B103" s="483" t="s">
        <v>124</v>
      </c>
      <c r="C103" s="483"/>
      <c r="D103" s="483"/>
      <c r="E103" s="51"/>
      <c r="F103" s="70"/>
      <c r="G103" s="479"/>
      <c r="H103" s="479"/>
      <c r="I103" s="38"/>
      <c r="J103" s="39"/>
      <c r="K103" s="39"/>
      <c r="L103" s="39"/>
      <c r="M103" s="39"/>
      <c r="O103" s="38"/>
      <c r="P103" s="38"/>
      <c r="Q103" s="38"/>
      <c r="R103" s="38"/>
      <c r="S103" s="38"/>
      <c r="T103" s="38"/>
      <c r="U103" s="38"/>
      <c r="V103" s="38"/>
    </row>
    <row r="104" spans="1:22" ht="13.5" customHeight="1">
      <c r="A104" s="477"/>
      <c r="B104" s="483"/>
      <c r="C104" s="483"/>
      <c r="D104" s="483"/>
      <c r="E104" s="51"/>
      <c r="F104" s="70"/>
      <c r="G104" s="479"/>
      <c r="H104" s="479"/>
      <c r="I104" s="38"/>
      <c r="J104" s="39"/>
      <c r="K104" s="39"/>
      <c r="L104" s="39"/>
      <c r="M104" s="39"/>
      <c r="O104" s="38"/>
      <c r="P104" s="38"/>
      <c r="Q104" s="38"/>
      <c r="R104" s="38"/>
      <c r="S104" s="38"/>
      <c r="T104" s="38"/>
      <c r="U104" s="38"/>
      <c r="V104" s="38"/>
    </row>
    <row r="105" spans="1:22" ht="13.5" customHeight="1">
      <c r="A105" s="477"/>
      <c r="B105" s="483"/>
      <c r="C105" s="483"/>
      <c r="D105" s="483"/>
      <c r="E105" s="51"/>
      <c r="F105" s="70"/>
      <c r="G105" s="479"/>
      <c r="H105" s="479"/>
      <c r="I105" s="38"/>
      <c r="J105" s="39"/>
      <c r="K105" s="39"/>
      <c r="L105" s="39"/>
      <c r="M105" s="39"/>
      <c r="O105" s="38"/>
      <c r="P105" s="38"/>
      <c r="Q105" s="38"/>
      <c r="R105" s="38"/>
      <c r="S105" s="38"/>
      <c r="T105" s="38"/>
      <c r="U105" s="38"/>
      <c r="V105" s="38"/>
    </row>
    <row r="106" spans="1:22" ht="13.5" customHeight="1">
      <c r="A106" s="477"/>
      <c r="B106" s="483"/>
      <c r="C106" s="483"/>
      <c r="D106" s="483"/>
      <c r="E106" s="51"/>
      <c r="F106" s="70"/>
      <c r="G106" s="480"/>
      <c r="H106" s="480"/>
      <c r="I106" s="38"/>
      <c r="J106" s="39"/>
      <c r="K106" s="39"/>
      <c r="L106" s="39"/>
      <c r="M106" s="39"/>
      <c r="O106" s="38"/>
      <c r="P106" s="38"/>
      <c r="Q106" s="38"/>
      <c r="R106" s="38"/>
      <c r="S106" s="38"/>
      <c r="T106" s="38"/>
      <c r="U106" s="38"/>
      <c r="V106" s="38"/>
    </row>
    <row r="107" spans="1:13" ht="13.5" customHeight="1">
      <c r="A107" s="477"/>
      <c r="B107" s="483"/>
      <c r="C107" s="483"/>
      <c r="D107" s="483"/>
      <c r="E107" s="51"/>
      <c r="F107" s="57"/>
      <c r="G107" s="481"/>
      <c r="H107" s="481"/>
      <c r="I107" s="38"/>
      <c r="J107" s="38"/>
      <c r="K107" s="38"/>
      <c r="L107" s="38"/>
      <c r="M107" s="39"/>
    </row>
    <row r="108" spans="1:27" ht="13.5" customHeight="1">
      <c r="A108" s="477">
        <v>13</v>
      </c>
      <c r="B108" s="483" t="s">
        <v>125</v>
      </c>
      <c r="C108" s="483"/>
      <c r="D108" s="483"/>
      <c r="E108" s="51"/>
      <c r="F108" s="70"/>
      <c r="G108" s="479"/>
      <c r="H108" s="479"/>
      <c r="W108" s="39"/>
      <c r="X108" s="38"/>
      <c r="Y108" s="38"/>
      <c r="Z108" s="38"/>
      <c r="AA108" s="38"/>
    </row>
    <row r="109" spans="1:27" ht="13.5" customHeight="1">
      <c r="A109" s="477"/>
      <c r="B109" s="483"/>
      <c r="C109" s="483"/>
      <c r="D109" s="483"/>
      <c r="E109" s="51"/>
      <c r="F109" s="52"/>
      <c r="G109" s="479"/>
      <c r="H109" s="479"/>
      <c r="W109" s="39"/>
      <c r="X109" s="38"/>
      <c r="Y109" s="38"/>
      <c r="Z109" s="38"/>
      <c r="AA109" s="38"/>
    </row>
    <row r="110" spans="1:27" ht="13.5" customHeight="1">
      <c r="A110" s="477"/>
      <c r="B110" s="483"/>
      <c r="C110" s="483"/>
      <c r="D110" s="483"/>
      <c r="E110" s="51"/>
      <c r="F110" s="52"/>
      <c r="G110" s="479"/>
      <c r="H110" s="479"/>
      <c r="W110" s="39"/>
      <c r="X110" s="38"/>
      <c r="Y110" s="38"/>
      <c r="Z110" s="38"/>
      <c r="AA110" s="38"/>
    </row>
    <row r="111" spans="1:27" ht="13.5" customHeight="1">
      <c r="A111" s="477"/>
      <c r="B111" s="483"/>
      <c r="C111" s="483"/>
      <c r="D111" s="483"/>
      <c r="E111" s="51"/>
      <c r="F111" s="54"/>
      <c r="G111" s="480"/>
      <c r="H111" s="480"/>
      <c r="W111" s="39"/>
      <c r="X111" s="38"/>
      <c r="Y111" s="38"/>
      <c r="Z111" s="38"/>
      <c r="AA111" s="38"/>
    </row>
    <row r="112" spans="1:27" ht="13.5" customHeight="1">
      <c r="A112" s="477"/>
      <c r="B112" s="483"/>
      <c r="C112" s="483"/>
      <c r="D112" s="483"/>
      <c r="E112" s="51"/>
      <c r="F112" s="57"/>
      <c r="G112" s="481"/>
      <c r="H112" s="481"/>
      <c r="W112" s="39"/>
      <c r="X112" s="38"/>
      <c r="Y112" s="38"/>
      <c r="Z112" s="38"/>
      <c r="AA112" s="38"/>
    </row>
    <row r="113" spans="1:27" ht="13.5" customHeight="1">
      <c r="A113" s="477">
        <v>14</v>
      </c>
      <c r="B113" s="498" t="s">
        <v>126</v>
      </c>
      <c r="C113" s="498"/>
      <c r="D113" s="498"/>
      <c r="E113" s="51"/>
      <c r="F113" s="70"/>
      <c r="G113" s="479"/>
      <c r="H113" s="479"/>
      <c r="O113" s="38"/>
      <c r="P113" s="38"/>
      <c r="Q113" s="38"/>
      <c r="R113" s="38"/>
      <c r="S113" s="38"/>
      <c r="T113" s="38"/>
      <c r="U113" s="38"/>
      <c r="V113" s="38"/>
      <c r="W113" s="39"/>
      <c r="X113" s="38"/>
      <c r="Y113" s="38"/>
      <c r="Z113" s="38"/>
      <c r="AA113" s="38"/>
    </row>
    <row r="114" spans="1:27" ht="13.5" customHeight="1">
      <c r="A114" s="477"/>
      <c r="B114" s="498"/>
      <c r="C114" s="498"/>
      <c r="D114" s="498"/>
      <c r="E114" s="51"/>
      <c r="F114" s="52"/>
      <c r="G114" s="479"/>
      <c r="H114" s="479"/>
      <c r="O114" s="38"/>
      <c r="P114" s="38"/>
      <c r="Q114" s="38"/>
      <c r="R114" s="38"/>
      <c r="S114" s="38"/>
      <c r="T114" s="38"/>
      <c r="U114" s="38"/>
      <c r="V114" s="38"/>
      <c r="W114" s="39"/>
      <c r="X114" s="38"/>
      <c r="Y114" s="38"/>
      <c r="Z114" s="38"/>
      <c r="AA114" s="38"/>
    </row>
    <row r="115" spans="1:27" ht="13.5" customHeight="1">
      <c r="A115" s="477"/>
      <c r="B115" s="498"/>
      <c r="C115" s="498"/>
      <c r="D115" s="498"/>
      <c r="E115" s="51"/>
      <c r="F115" s="52"/>
      <c r="G115" s="479"/>
      <c r="H115" s="479"/>
      <c r="O115" s="38"/>
      <c r="P115" s="38"/>
      <c r="Q115" s="38"/>
      <c r="R115" s="38"/>
      <c r="S115" s="38"/>
      <c r="T115" s="38"/>
      <c r="U115" s="38"/>
      <c r="V115" s="38"/>
      <c r="W115" s="39"/>
      <c r="X115" s="38"/>
      <c r="Y115" s="38"/>
      <c r="Z115" s="38"/>
      <c r="AA115" s="38"/>
    </row>
    <row r="116" spans="1:27" ht="13.5" customHeight="1">
      <c r="A116" s="477"/>
      <c r="B116" s="498"/>
      <c r="C116" s="498"/>
      <c r="D116" s="498"/>
      <c r="E116" s="51"/>
      <c r="F116" s="54"/>
      <c r="G116" s="480"/>
      <c r="H116" s="480"/>
      <c r="O116" s="38"/>
      <c r="P116" s="38"/>
      <c r="Q116" s="38"/>
      <c r="R116" s="38"/>
      <c r="S116" s="38"/>
      <c r="T116" s="38"/>
      <c r="U116" s="38"/>
      <c r="V116" s="38"/>
      <c r="W116" s="39"/>
      <c r="X116" s="38"/>
      <c r="Y116" s="38"/>
      <c r="Z116" s="38"/>
      <c r="AA116" s="38"/>
    </row>
    <row r="117" spans="1:27" ht="13.5" customHeight="1">
      <c r="A117" s="477"/>
      <c r="B117" s="498"/>
      <c r="C117" s="498"/>
      <c r="D117" s="498"/>
      <c r="E117" s="56"/>
      <c r="F117" s="57"/>
      <c r="G117" s="481"/>
      <c r="H117" s="481"/>
      <c r="O117" s="38"/>
      <c r="P117" s="38"/>
      <c r="Q117" s="38"/>
      <c r="R117" s="38"/>
      <c r="S117" s="38"/>
      <c r="T117" s="38"/>
      <c r="U117" s="38"/>
      <c r="V117" s="38"/>
      <c r="W117" s="39"/>
      <c r="X117" s="38"/>
      <c r="Y117" s="38"/>
      <c r="Z117" s="38"/>
      <c r="AA117" s="38"/>
    </row>
    <row r="118" spans="15:27" ht="13.5" customHeight="1">
      <c r="O118" s="38"/>
      <c r="P118" s="38"/>
      <c r="Q118" s="38"/>
      <c r="R118" s="38"/>
      <c r="S118" s="38"/>
      <c r="T118" s="38"/>
      <c r="U118" s="38"/>
      <c r="V118" s="38"/>
      <c r="W118" s="39"/>
      <c r="X118" s="38"/>
      <c r="Y118" s="38"/>
      <c r="Z118" s="38"/>
      <c r="AA118" s="38"/>
    </row>
    <row r="119" spans="1:22" ht="24.75" customHeight="1">
      <c r="A119" s="492" t="s">
        <v>23</v>
      </c>
      <c r="B119" s="492"/>
      <c r="C119" s="493" t="str">
        <f>C1</f>
        <v>PGS Investigação Petrolífera LTDA</v>
      </c>
      <c r="D119" s="493"/>
      <c r="E119" s="493"/>
      <c r="F119" s="493"/>
      <c r="G119" s="493"/>
      <c r="I119" s="495" t="s">
        <v>24</v>
      </c>
      <c r="J119" s="495"/>
      <c r="K119" s="495"/>
      <c r="L119" s="495"/>
      <c r="M119" s="495"/>
      <c r="O119" s="38"/>
      <c r="P119" s="38"/>
      <c r="Q119" s="38"/>
      <c r="R119" s="38"/>
      <c r="S119" s="38"/>
      <c r="T119" s="38"/>
      <c r="U119" s="38"/>
      <c r="V119" s="38"/>
    </row>
    <row r="120" spans="9:13" s="38" customFormat="1" ht="6" customHeight="1">
      <c r="I120" s="39"/>
      <c r="L120" s="39"/>
      <c r="M120" s="39"/>
    </row>
    <row r="121" spans="1:13" s="38" customFormat="1" ht="17.25" customHeight="1">
      <c r="A121" s="492" t="s">
        <v>28</v>
      </c>
      <c r="B121" s="492"/>
      <c r="C121" s="45">
        <f>C41</f>
        <v>9</v>
      </c>
      <c r="E121" s="42"/>
      <c r="F121" s="496"/>
      <c r="G121" s="496"/>
      <c r="I121" s="497" t="s">
        <v>26</v>
      </c>
      <c r="J121" s="497"/>
      <c r="K121" s="497"/>
      <c r="L121" s="497"/>
      <c r="M121" s="497"/>
    </row>
    <row r="122" s="38" customFormat="1" ht="6" customHeight="1"/>
    <row r="123" spans="1:11" s="38" customFormat="1" ht="19.5" customHeight="1">
      <c r="A123" s="492" t="s">
        <v>25</v>
      </c>
      <c r="B123" s="492"/>
      <c r="C123" s="493" t="str">
        <f>C5</f>
        <v>Pesquisa Sísmica Marítima 3D na Bacia Sedimentar do Ceará - Programa CEARÁ_R11_3D</v>
      </c>
      <c r="D123" s="493"/>
      <c r="E123" s="493"/>
      <c r="F123" s="493"/>
      <c r="G123" s="493"/>
      <c r="H123" s="43"/>
      <c r="I123" s="492" t="s">
        <v>30</v>
      </c>
      <c r="J123" s="492"/>
      <c r="K123" s="44" t="str">
        <f>K5</f>
        <v>00</v>
      </c>
    </row>
    <row r="124" s="38" customFormat="1" ht="6" customHeight="1"/>
    <row r="125" spans="1:13" s="38" customFormat="1" ht="16.5" customHeight="1">
      <c r="A125" s="492" t="s">
        <v>27</v>
      </c>
      <c r="B125" s="492"/>
      <c r="C125" s="494" t="str">
        <f>C7</f>
        <v>02022.002064/2013</v>
      </c>
      <c r="D125" s="494"/>
      <c r="E125" s="494"/>
      <c r="I125" s="492" t="s">
        <v>31</v>
      </c>
      <c r="J125" s="492"/>
      <c r="K125" s="46">
        <f>K7</f>
        <v>41928</v>
      </c>
      <c r="M125" s="47" t="s">
        <v>127</v>
      </c>
    </row>
    <row r="126" spans="7:22" ht="6" customHeight="1">
      <c r="G126" s="38"/>
      <c r="H126" s="38"/>
      <c r="I126" s="38"/>
      <c r="M126" s="38"/>
      <c r="O126" s="38"/>
      <c r="P126" s="38"/>
      <c r="Q126" s="38"/>
      <c r="R126" s="38"/>
      <c r="S126" s="38"/>
      <c r="T126" s="38"/>
      <c r="U126" s="38"/>
      <c r="V126" s="38"/>
    </row>
    <row r="127" spans="1:22" ht="17.25" customHeight="1">
      <c r="A127" s="488" t="s">
        <v>117</v>
      </c>
      <c r="B127" s="488"/>
      <c r="C127" s="488"/>
      <c r="D127" s="488"/>
      <c r="E127" s="488"/>
      <c r="F127" s="488"/>
      <c r="G127" s="488"/>
      <c r="H127" s="488"/>
      <c r="I127" s="39"/>
      <c r="J127" s="39"/>
      <c r="K127" s="39"/>
      <c r="L127" s="38"/>
      <c r="M127" s="38"/>
      <c r="O127" s="38"/>
      <c r="P127" s="38"/>
      <c r="Q127" s="38"/>
      <c r="R127" s="38"/>
      <c r="S127" s="38"/>
      <c r="T127" s="38"/>
      <c r="U127" s="38"/>
      <c r="V127" s="38"/>
    </row>
    <row r="128" spans="1:22" ht="13.5" customHeight="1">
      <c r="A128" s="489" t="s">
        <v>34</v>
      </c>
      <c r="B128" s="490" t="s">
        <v>118</v>
      </c>
      <c r="C128" s="490"/>
      <c r="D128" s="490"/>
      <c r="E128" s="491" t="s">
        <v>119</v>
      </c>
      <c r="F128" s="490" t="s">
        <v>76</v>
      </c>
      <c r="G128" s="490" t="s">
        <v>77</v>
      </c>
      <c r="H128" s="490"/>
      <c r="I128" s="39"/>
      <c r="J128" s="39"/>
      <c r="K128" s="39"/>
      <c r="L128" s="38"/>
      <c r="M128" s="38"/>
      <c r="O128" s="38"/>
      <c r="P128" s="38"/>
      <c r="Q128" s="38"/>
      <c r="R128" s="38"/>
      <c r="S128" s="38"/>
      <c r="T128" s="38"/>
      <c r="U128" s="38"/>
      <c r="V128" s="38"/>
    </row>
    <row r="129" spans="1:22" ht="13.5" customHeight="1">
      <c r="A129" s="489"/>
      <c r="B129" s="490"/>
      <c r="C129" s="490"/>
      <c r="D129" s="490"/>
      <c r="E129" s="491"/>
      <c r="F129" s="490"/>
      <c r="G129" s="490"/>
      <c r="H129" s="490"/>
      <c r="I129" s="39"/>
      <c r="J129" s="39"/>
      <c r="K129" s="39"/>
      <c r="L129" s="38"/>
      <c r="M129" s="38"/>
      <c r="O129" s="38"/>
      <c r="P129" s="38"/>
      <c r="Q129" s="38"/>
      <c r="R129" s="38"/>
      <c r="S129" s="38"/>
      <c r="T129" s="38"/>
      <c r="U129" s="38"/>
      <c r="V129" s="38"/>
    </row>
    <row r="130" spans="1:22" ht="13.5" customHeight="1">
      <c r="A130" s="489"/>
      <c r="B130" s="490"/>
      <c r="C130" s="490"/>
      <c r="D130" s="490"/>
      <c r="E130" s="491"/>
      <c r="F130" s="490"/>
      <c r="G130" s="490"/>
      <c r="H130" s="490"/>
      <c r="K130" s="39"/>
      <c r="L130" s="38"/>
      <c r="M130" s="38"/>
      <c r="O130" s="38"/>
      <c r="P130" s="38"/>
      <c r="Q130" s="38"/>
      <c r="R130" s="38"/>
      <c r="S130" s="38"/>
      <c r="T130" s="38"/>
      <c r="U130" s="38"/>
      <c r="V130" s="38"/>
    </row>
    <row r="131" spans="1:22" ht="13.5" customHeight="1">
      <c r="A131" s="489"/>
      <c r="B131" s="490"/>
      <c r="C131" s="490"/>
      <c r="D131" s="490"/>
      <c r="E131" s="491"/>
      <c r="F131" s="490"/>
      <c r="G131" s="490"/>
      <c r="H131" s="490"/>
      <c r="I131" s="39"/>
      <c r="J131" s="39"/>
      <c r="K131" s="39"/>
      <c r="L131" s="38"/>
      <c r="M131" s="38"/>
      <c r="O131" s="38"/>
      <c r="P131" s="38"/>
      <c r="Q131" s="38"/>
      <c r="R131" s="38"/>
      <c r="S131" s="38"/>
      <c r="T131" s="38"/>
      <c r="U131" s="38"/>
      <c r="V131" s="38"/>
    </row>
    <row r="132" spans="1:22" ht="13.5" customHeight="1">
      <c r="A132" s="489"/>
      <c r="B132" s="490"/>
      <c r="C132" s="490"/>
      <c r="D132" s="490"/>
      <c r="E132" s="491"/>
      <c r="F132" s="490"/>
      <c r="G132" s="490"/>
      <c r="H132" s="490"/>
      <c r="I132" s="48" t="s">
        <v>128</v>
      </c>
      <c r="J132" s="66" t="s">
        <v>129</v>
      </c>
      <c r="K132" s="39"/>
      <c r="L132" s="38"/>
      <c r="M132" s="38"/>
      <c r="O132" s="38"/>
      <c r="P132" s="38"/>
      <c r="Q132" s="38"/>
      <c r="R132" s="38"/>
      <c r="S132" s="38"/>
      <c r="T132" s="38"/>
      <c r="U132" s="38"/>
      <c r="V132" s="38"/>
    </row>
    <row r="133" spans="1:8" ht="13.5" customHeight="1">
      <c r="A133" s="477">
        <v>15</v>
      </c>
      <c r="B133" s="483" t="s">
        <v>130</v>
      </c>
      <c r="C133" s="483"/>
      <c r="D133" s="483"/>
      <c r="E133" s="51"/>
      <c r="F133" s="70"/>
      <c r="G133" s="479"/>
      <c r="H133" s="479"/>
    </row>
    <row r="134" spans="1:8" ht="13.5" customHeight="1">
      <c r="A134" s="477"/>
      <c r="B134" s="483"/>
      <c r="C134" s="483"/>
      <c r="D134" s="483"/>
      <c r="E134" s="67"/>
      <c r="F134" s="52"/>
      <c r="G134" s="479"/>
      <c r="H134" s="479"/>
    </row>
    <row r="135" spans="1:8" ht="13.5" customHeight="1">
      <c r="A135" s="477"/>
      <c r="B135" s="483"/>
      <c r="C135" s="483"/>
      <c r="D135" s="483"/>
      <c r="E135" s="67"/>
      <c r="F135" s="52"/>
      <c r="G135" s="479"/>
      <c r="H135" s="479"/>
    </row>
    <row r="136" spans="1:8" ht="13.5" customHeight="1">
      <c r="A136" s="477"/>
      <c r="B136" s="483"/>
      <c r="C136" s="483"/>
      <c r="D136" s="483"/>
      <c r="E136" s="68"/>
      <c r="F136" s="54"/>
      <c r="G136" s="480"/>
      <c r="H136" s="480"/>
    </row>
    <row r="137" spans="1:8" ht="13.5" customHeight="1">
      <c r="A137" s="477"/>
      <c r="B137" s="483"/>
      <c r="C137" s="483"/>
      <c r="D137" s="483"/>
      <c r="E137" s="69"/>
      <c r="F137" s="57"/>
      <c r="G137" s="481"/>
      <c r="H137" s="481"/>
    </row>
    <row r="138" spans="1:8" ht="13.5" customHeight="1">
      <c r="A138" s="477">
        <v>16</v>
      </c>
      <c r="B138" s="483" t="s">
        <v>65</v>
      </c>
      <c r="C138" s="483"/>
      <c r="D138" s="483"/>
      <c r="E138" s="51"/>
      <c r="F138" s="52"/>
      <c r="G138" s="479"/>
      <c r="H138" s="479"/>
    </row>
    <row r="139" spans="1:8" ht="13.5" customHeight="1">
      <c r="A139" s="477"/>
      <c r="B139" s="483"/>
      <c r="C139" s="483"/>
      <c r="D139" s="483"/>
      <c r="E139" s="51"/>
      <c r="F139" s="52"/>
      <c r="G139" s="479"/>
      <c r="H139" s="479"/>
    </row>
    <row r="140" spans="1:8" ht="13.5" customHeight="1">
      <c r="A140" s="477"/>
      <c r="B140" s="483"/>
      <c r="C140" s="483"/>
      <c r="D140" s="483"/>
      <c r="E140" s="51"/>
      <c r="F140" s="52"/>
      <c r="G140" s="479"/>
      <c r="H140" s="479"/>
    </row>
    <row r="141" spans="1:8" ht="13.5" customHeight="1">
      <c r="A141" s="477"/>
      <c r="B141" s="483"/>
      <c r="C141" s="483"/>
      <c r="D141" s="483"/>
      <c r="E141" s="51"/>
      <c r="F141" s="54"/>
      <c r="G141" s="480"/>
      <c r="H141" s="480"/>
    </row>
    <row r="142" spans="1:8" s="39" customFormat="1" ht="13.5" customHeight="1">
      <c r="A142" s="477"/>
      <c r="B142" s="483"/>
      <c r="C142" s="483"/>
      <c r="D142" s="483"/>
      <c r="E142" s="51"/>
      <c r="F142" s="57"/>
      <c r="G142" s="481"/>
      <c r="H142" s="481"/>
    </row>
    <row r="143" spans="1:8" ht="13.5" customHeight="1">
      <c r="A143" s="477">
        <v>17</v>
      </c>
      <c r="B143" s="483" t="s">
        <v>66</v>
      </c>
      <c r="C143" s="483"/>
      <c r="D143" s="483"/>
      <c r="E143" s="51"/>
      <c r="F143" s="70"/>
      <c r="G143" s="479"/>
      <c r="H143" s="479"/>
    </row>
    <row r="144" spans="1:8" ht="13.5" customHeight="1">
      <c r="A144" s="477"/>
      <c r="B144" s="483"/>
      <c r="C144" s="483"/>
      <c r="D144" s="483"/>
      <c r="E144" s="51"/>
      <c r="F144" s="52"/>
      <c r="G144" s="479"/>
      <c r="H144" s="479"/>
    </row>
    <row r="145" spans="1:8" ht="13.5" customHeight="1">
      <c r="A145" s="477"/>
      <c r="B145" s="483"/>
      <c r="C145" s="483"/>
      <c r="D145" s="483"/>
      <c r="E145" s="51"/>
      <c r="F145" s="52"/>
      <c r="G145" s="479"/>
      <c r="H145" s="479"/>
    </row>
    <row r="146" spans="1:8" ht="13.5" customHeight="1">
      <c r="A146" s="477"/>
      <c r="B146" s="483"/>
      <c r="C146" s="483"/>
      <c r="D146" s="483"/>
      <c r="E146" s="51"/>
      <c r="F146" s="54"/>
      <c r="G146" s="480"/>
      <c r="H146" s="480"/>
    </row>
    <row r="147" spans="1:8" ht="13.5" customHeight="1">
      <c r="A147" s="477"/>
      <c r="B147" s="483"/>
      <c r="C147" s="483"/>
      <c r="D147" s="483"/>
      <c r="E147" s="51"/>
      <c r="F147" s="57"/>
      <c r="G147" s="481"/>
      <c r="H147" s="481"/>
    </row>
    <row r="148" spans="1:8" ht="13.5" customHeight="1">
      <c r="A148" s="477">
        <v>18</v>
      </c>
      <c r="B148" s="483" t="s">
        <v>131</v>
      </c>
      <c r="C148" s="483"/>
      <c r="D148" s="483"/>
      <c r="E148" s="51"/>
      <c r="F148" s="52"/>
      <c r="G148" s="479"/>
      <c r="H148" s="479"/>
    </row>
    <row r="149" spans="1:8" ht="13.5" customHeight="1">
      <c r="A149" s="477"/>
      <c r="B149" s="483"/>
      <c r="C149" s="483"/>
      <c r="D149" s="483"/>
      <c r="E149" s="51"/>
      <c r="F149" s="52"/>
      <c r="G149" s="479"/>
      <c r="H149" s="479"/>
    </row>
    <row r="150" spans="1:8" ht="13.5" customHeight="1">
      <c r="A150" s="477"/>
      <c r="B150" s="483"/>
      <c r="C150" s="483"/>
      <c r="D150" s="483"/>
      <c r="E150" s="51"/>
      <c r="F150" s="52"/>
      <c r="G150" s="479"/>
      <c r="H150" s="479"/>
    </row>
    <row r="151" spans="1:8" s="39" customFormat="1" ht="13.5" customHeight="1">
      <c r="A151" s="477"/>
      <c r="B151" s="483"/>
      <c r="C151" s="483"/>
      <c r="D151" s="483"/>
      <c r="E151" s="51"/>
      <c r="F151" s="54"/>
      <c r="G151" s="480"/>
      <c r="H151" s="480"/>
    </row>
    <row r="152" spans="1:8" s="39" customFormat="1" ht="13.5" customHeight="1">
      <c r="A152" s="477"/>
      <c r="B152" s="483"/>
      <c r="C152" s="483"/>
      <c r="D152" s="483"/>
      <c r="E152" s="51"/>
      <c r="F152" s="57"/>
      <c r="G152" s="481"/>
      <c r="H152" s="481"/>
    </row>
    <row r="153" spans="1:13" ht="13.5" customHeight="1">
      <c r="A153" s="477">
        <v>19</v>
      </c>
      <c r="B153" s="483" t="s">
        <v>68</v>
      </c>
      <c r="C153" s="483"/>
      <c r="D153" s="483"/>
      <c r="E153" s="51"/>
      <c r="F153" s="52"/>
      <c r="G153" s="479"/>
      <c r="H153" s="479"/>
      <c r="I153" s="1"/>
      <c r="J153" s="1"/>
      <c r="K153" s="1"/>
      <c r="L153" s="1"/>
      <c r="M153" s="1"/>
    </row>
    <row r="154" spans="1:13" ht="13.5" customHeight="1">
      <c r="A154" s="477"/>
      <c r="B154" s="483"/>
      <c r="C154" s="483"/>
      <c r="D154" s="483"/>
      <c r="E154" s="51"/>
      <c r="F154" s="52"/>
      <c r="G154" s="479"/>
      <c r="H154" s="479"/>
      <c r="I154" s="1"/>
      <c r="J154" s="1"/>
      <c r="K154" s="1"/>
      <c r="L154" s="1"/>
      <c r="M154" s="1"/>
    </row>
    <row r="155" spans="1:13" ht="13.5" customHeight="1">
      <c r="A155" s="477"/>
      <c r="B155" s="483"/>
      <c r="C155" s="483"/>
      <c r="D155" s="483"/>
      <c r="E155" s="51"/>
      <c r="F155" s="52"/>
      <c r="G155" s="479"/>
      <c r="H155" s="479"/>
      <c r="I155" s="1"/>
      <c r="J155" s="1"/>
      <c r="K155" s="1"/>
      <c r="L155" s="1"/>
      <c r="M155" s="1"/>
    </row>
    <row r="156" spans="1:13" ht="13.5" customHeight="1">
      <c r="A156" s="477"/>
      <c r="B156" s="483"/>
      <c r="C156" s="483"/>
      <c r="D156" s="483"/>
      <c r="E156" s="51"/>
      <c r="F156" s="54"/>
      <c r="G156" s="480"/>
      <c r="H156" s="480"/>
      <c r="I156" s="1"/>
      <c r="J156" s="1"/>
      <c r="K156" s="1"/>
      <c r="L156" s="1"/>
      <c r="M156" s="1"/>
    </row>
    <row r="157" spans="1:13" ht="13.5" customHeight="1">
      <c r="A157" s="477"/>
      <c r="B157" s="483"/>
      <c r="C157" s="483"/>
      <c r="D157" s="483"/>
      <c r="E157" s="56"/>
      <c r="F157" s="57"/>
      <c r="G157" s="481"/>
      <c r="H157" s="481"/>
      <c r="I157" s="1"/>
      <c r="J157" s="1"/>
      <c r="K157" s="1"/>
      <c r="L157" s="1"/>
      <c r="M157" s="1"/>
    </row>
    <row r="158" spans="1:22" s="39" customFormat="1" ht="13.5" customHeight="1">
      <c r="A158" s="37"/>
      <c r="B158" s="37"/>
      <c r="C158" s="37"/>
      <c r="D158" s="37"/>
      <c r="E158" s="37"/>
      <c r="F158" s="37"/>
      <c r="G158" s="37"/>
      <c r="H158" s="37"/>
      <c r="J158" s="38"/>
      <c r="K158" s="38"/>
      <c r="L158" s="38"/>
      <c r="M158" s="38"/>
      <c r="O158" s="38"/>
      <c r="P158" s="38"/>
      <c r="Q158" s="38"/>
      <c r="R158" s="38"/>
      <c r="S158" s="38"/>
      <c r="T158" s="38"/>
      <c r="U158" s="38"/>
      <c r="V158" s="38"/>
    </row>
    <row r="159" spans="1:22" ht="24.75" customHeight="1">
      <c r="A159" s="492" t="s">
        <v>23</v>
      </c>
      <c r="B159" s="492"/>
      <c r="C159" s="493" t="str">
        <f>C1</f>
        <v>PGS Investigação Petrolífera LTDA</v>
      </c>
      <c r="D159" s="493"/>
      <c r="E159" s="493"/>
      <c r="F159" s="493"/>
      <c r="G159" s="493"/>
      <c r="I159" s="495" t="s">
        <v>24</v>
      </c>
      <c r="J159" s="495"/>
      <c r="K159" s="495"/>
      <c r="L159" s="495"/>
      <c r="M159" s="495"/>
      <c r="O159" s="38"/>
      <c r="P159" s="38"/>
      <c r="Q159" s="38"/>
      <c r="R159" s="38"/>
      <c r="S159" s="38"/>
      <c r="T159" s="38"/>
      <c r="U159" s="38"/>
      <c r="V159" s="38"/>
    </row>
    <row r="160" spans="9:13" s="38" customFormat="1" ht="7.5" customHeight="1">
      <c r="I160" s="39"/>
      <c r="L160" s="39"/>
      <c r="M160" s="39"/>
    </row>
    <row r="161" spans="1:13" s="38" customFormat="1" ht="17.25" customHeight="1">
      <c r="A161" s="492" t="s">
        <v>28</v>
      </c>
      <c r="B161" s="492"/>
      <c r="C161" s="45">
        <f>C41</f>
        <v>9</v>
      </c>
      <c r="E161" s="42"/>
      <c r="F161" s="496"/>
      <c r="G161" s="496"/>
      <c r="I161" s="497" t="s">
        <v>26</v>
      </c>
      <c r="J161" s="497"/>
      <c r="K161" s="497"/>
      <c r="L161" s="497"/>
      <c r="M161" s="497"/>
    </row>
    <row r="162" s="38" customFormat="1" ht="6.75" customHeight="1"/>
    <row r="163" spans="1:11" s="38" customFormat="1" ht="19.5" customHeight="1">
      <c r="A163" s="492" t="s">
        <v>25</v>
      </c>
      <c r="B163" s="492"/>
      <c r="C163" s="493" t="str">
        <f>C5</f>
        <v>Pesquisa Sísmica Marítima 3D na Bacia Sedimentar do Ceará - Programa CEARÁ_R11_3D</v>
      </c>
      <c r="D163" s="493"/>
      <c r="E163" s="493"/>
      <c r="F163" s="493"/>
      <c r="G163" s="493"/>
      <c r="H163" s="43"/>
      <c r="I163" s="492" t="s">
        <v>30</v>
      </c>
      <c r="J163" s="492"/>
      <c r="K163" s="44" t="str">
        <f>K5</f>
        <v>00</v>
      </c>
    </row>
    <row r="164" s="38" customFormat="1" ht="6" customHeight="1"/>
    <row r="165" spans="1:13" s="38" customFormat="1" ht="16.5" customHeight="1">
      <c r="A165" s="492" t="s">
        <v>27</v>
      </c>
      <c r="B165" s="492"/>
      <c r="C165" s="494" t="str">
        <f>C7</f>
        <v>02022.002064/2013</v>
      </c>
      <c r="D165" s="494"/>
      <c r="E165" s="494"/>
      <c r="I165" s="492" t="s">
        <v>31</v>
      </c>
      <c r="J165" s="492"/>
      <c r="K165" s="46">
        <f>K7</f>
        <v>41928</v>
      </c>
      <c r="M165" s="47" t="s">
        <v>132</v>
      </c>
    </row>
    <row r="166" spans="7:22" ht="9" customHeight="1">
      <c r="G166" s="38"/>
      <c r="H166" s="38"/>
      <c r="I166" s="38"/>
      <c r="M166" s="38"/>
      <c r="O166" s="38"/>
      <c r="P166" s="38"/>
      <c r="Q166" s="38"/>
      <c r="R166" s="38"/>
      <c r="S166" s="38"/>
      <c r="T166" s="38"/>
      <c r="U166" s="38"/>
      <c r="V166" s="38"/>
    </row>
    <row r="167" spans="1:22" ht="17.25" customHeight="1">
      <c r="A167" s="488" t="s">
        <v>117</v>
      </c>
      <c r="B167" s="488"/>
      <c r="C167" s="488"/>
      <c r="D167" s="488"/>
      <c r="E167" s="488"/>
      <c r="F167" s="488"/>
      <c r="G167" s="488"/>
      <c r="H167" s="488"/>
      <c r="I167" s="39"/>
      <c r="J167" s="39"/>
      <c r="K167" s="39"/>
      <c r="L167" s="38"/>
      <c r="M167" s="38"/>
      <c r="O167" s="38"/>
      <c r="P167" s="38"/>
      <c r="Q167" s="38"/>
      <c r="R167" s="38"/>
      <c r="S167" s="38"/>
      <c r="T167" s="38"/>
      <c r="U167" s="38"/>
      <c r="V167" s="38"/>
    </row>
    <row r="168" spans="1:22" ht="13.5" customHeight="1">
      <c r="A168" s="489" t="s">
        <v>34</v>
      </c>
      <c r="B168" s="490" t="s">
        <v>118</v>
      </c>
      <c r="C168" s="490"/>
      <c r="D168" s="490"/>
      <c r="E168" s="491" t="s">
        <v>119</v>
      </c>
      <c r="F168" s="490" t="s">
        <v>76</v>
      </c>
      <c r="G168" s="490" t="s">
        <v>77</v>
      </c>
      <c r="H168" s="490"/>
      <c r="I168" s="39"/>
      <c r="J168" s="39"/>
      <c r="K168" s="39"/>
      <c r="L168" s="38"/>
      <c r="M168" s="38"/>
      <c r="O168" s="38"/>
      <c r="P168" s="38"/>
      <c r="Q168" s="38"/>
      <c r="R168" s="38"/>
      <c r="S168" s="38"/>
      <c r="T168" s="38"/>
      <c r="U168" s="38"/>
      <c r="V168" s="38"/>
    </row>
    <row r="169" spans="1:22" ht="13.5" customHeight="1">
      <c r="A169" s="489"/>
      <c r="B169" s="490"/>
      <c r="C169" s="490"/>
      <c r="D169" s="490"/>
      <c r="E169" s="491"/>
      <c r="F169" s="490"/>
      <c r="G169" s="490"/>
      <c r="H169" s="490"/>
      <c r="I169" s="39"/>
      <c r="J169" s="39"/>
      <c r="K169" s="39"/>
      <c r="L169" s="38"/>
      <c r="M169" s="38"/>
      <c r="O169" s="38"/>
      <c r="P169" s="38"/>
      <c r="Q169" s="38"/>
      <c r="R169" s="38"/>
      <c r="S169" s="38"/>
      <c r="T169" s="38"/>
      <c r="U169" s="38"/>
      <c r="V169" s="38"/>
    </row>
    <row r="170" spans="1:22" ht="13.5" customHeight="1">
      <c r="A170" s="489"/>
      <c r="B170" s="490"/>
      <c r="C170" s="490"/>
      <c r="D170" s="490"/>
      <c r="E170" s="491"/>
      <c r="F170" s="490"/>
      <c r="G170" s="490"/>
      <c r="H170" s="490"/>
      <c r="I170" s="39"/>
      <c r="J170" s="39"/>
      <c r="K170" s="39"/>
      <c r="L170" s="38"/>
      <c r="M170" s="38"/>
      <c r="O170" s="38"/>
      <c r="P170" s="38"/>
      <c r="Q170" s="38"/>
      <c r="R170" s="38"/>
      <c r="S170" s="38"/>
      <c r="T170" s="38"/>
      <c r="U170" s="38"/>
      <c r="V170" s="38"/>
    </row>
    <row r="171" spans="1:22" ht="13.5" customHeight="1">
      <c r="A171" s="489"/>
      <c r="B171" s="490"/>
      <c r="C171" s="490"/>
      <c r="D171" s="490"/>
      <c r="E171" s="491"/>
      <c r="F171" s="490"/>
      <c r="G171" s="490"/>
      <c r="H171" s="490"/>
      <c r="I171" s="39"/>
      <c r="J171" s="39"/>
      <c r="K171" s="39"/>
      <c r="L171" s="38"/>
      <c r="M171" s="38"/>
      <c r="O171" s="38"/>
      <c r="P171" s="38"/>
      <c r="Q171" s="38"/>
      <c r="R171" s="38"/>
      <c r="S171" s="38"/>
      <c r="T171" s="38"/>
      <c r="U171" s="38"/>
      <c r="V171" s="38"/>
    </row>
    <row r="172" spans="1:22" ht="13.5" customHeight="1">
      <c r="A172" s="489"/>
      <c r="B172" s="490"/>
      <c r="C172" s="490"/>
      <c r="D172" s="490"/>
      <c r="E172" s="491"/>
      <c r="F172" s="490"/>
      <c r="G172" s="490"/>
      <c r="H172" s="490"/>
      <c r="I172" s="39"/>
      <c r="J172" s="39"/>
      <c r="K172" s="39"/>
      <c r="L172" s="38"/>
      <c r="M172" s="38"/>
      <c r="O172" s="38"/>
      <c r="P172" s="38"/>
      <c r="Q172" s="38"/>
      <c r="R172" s="38"/>
      <c r="S172" s="38"/>
      <c r="T172" s="38"/>
      <c r="U172" s="38"/>
      <c r="V172" s="38"/>
    </row>
    <row r="173" spans="1:13" ht="13.5" customHeight="1">
      <c r="A173" s="487">
        <v>20</v>
      </c>
      <c r="B173" s="483" t="s">
        <v>69</v>
      </c>
      <c r="C173" s="483"/>
      <c r="D173" s="483"/>
      <c r="E173" s="51"/>
      <c r="F173" s="71"/>
      <c r="G173" s="479"/>
      <c r="H173" s="479"/>
      <c r="I173" s="1"/>
      <c r="J173" s="1"/>
      <c r="K173" s="1"/>
      <c r="L173" s="1"/>
      <c r="M173" s="1"/>
    </row>
    <row r="174" spans="1:13" ht="13.5" customHeight="1">
      <c r="A174" s="487"/>
      <c r="B174" s="483"/>
      <c r="C174" s="483"/>
      <c r="D174" s="483"/>
      <c r="E174" s="51"/>
      <c r="F174" s="71"/>
      <c r="G174" s="479"/>
      <c r="H174" s="479"/>
      <c r="I174" s="1"/>
      <c r="J174" s="1"/>
      <c r="K174" s="1"/>
      <c r="L174" s="1"/>
      <c r="M174" s="1"/>
    </row>
    <row r="175" spans="1:13" ht="13.5" customHeight="1">
      <c r="A175" s="487"/>
      <c r="B175" s="483"/>
      <c r="C175" s="483"/>
      <c r="D175" s="483"/>
      <c r="E175" s="51"/>
      <c r="F175" s="71"/>
      <c r="G175" s="479"/>
      <c r="H175" s="479"/>
      <c r="I175" s="1"/>
      <c r="J175" s="1"/>
      <c r="K175" s="1"/>
      <c r="L175" s="1"/>
      <c r="M175" s="1"/>
    </row>
    <row r="176" spans="1:13" ht="13.5" customHeight="1">
      <c r="A176" s="487"/>
      <c r="B176" s="483"/>
      <c r="C176" s="483"/>
      <c r="D176" s="483"/>
      <c r="E176" s="51"/>
      <c r="F176" s="72"/>
      <c r="G176" s="480"/>
      <c r="H176" s="480"/>
      <c r="I176" s="1"/>
      <c r="J176" s="1"/>
      <c r="K176" s="1"/>
      <c r="L176" s="1"/>
      <c r="M176" s="1"/>
    </row>
    <row r="177" spans="1:13" ht="13.5" customHeight="1">
      <c r="A177" s="487"/>
      <c r="B177" s="483"/>
      <c r="C177" s="483"/>
      <c r="D177" s="483"/>
      <c r="E177" s="56"/>
      <c r="F177" s="57"/>
      <c r="G177" s="481"/>
      <c r="H177" s="481"/>
      <c r="I177" s="1"/>
      <c r="J177" s="1"/>
      <c r="K177" s="1"/>
      <c r="L177" s="1"/>
      <c r="M177" s="1"/>
    </row>
    <row r="178" spans="1:13" ht="13.5" customHeight="1">
      <c r="A178" s="73"/>
      <c r="B178" s="483" t="s">
        <v>133</v>
      </c>
      <c r="C178" s="483"/>
      <c r="D178" s="483"/>
      <c r="E178" s="74"/>
      <c r="F178" s="75"/>
      <c r="G178" s="484"/>
      <c r="H178" s="484"/>
      <c r="I178" s="1"/>
      <c r="J178" s="1"/>
      <c r="K178" s="1"/>
      <c r="L178" s="1"/>
      <c r="M178" s="1"/>
    </row>
    <row r="179" spans="1:13" ht="12.75">
      <c r="A179" s="477">
        <v>21</v>
      </c>
      <c r="B179" s="478" t="str">
        <f>IF('PCP - Tabela 1'!C37=0,"",'PCP - Tabela 1'!C37)</f>
        <v>Embalagens Tetrapak</v>
      </c>
      <c r="C179" s="478"/>
      <c r="D179" s="478"/>
      <c r="E179" s="51"/>
      <c r="F179" s="70"/>
      <c r="G179" s="479"/>
      <c r="H179" s="479"/>
      <c r="I179" s="1"/>
      <c r="J179" s="1"/>
      <c r="K179" s="1"/>
      <c r="L179" s="1"/>
      <c r="M179" s="1"/>
    </row>
    <row r="180" spans="1:13" ht="12.75">
      <c r="A180" s="477"/>
      <c r="B180" s="478"/>
      <c r="C180" s="478"/>
      <c r="D180" s="478"/>
      <c r="E180" s="67"/>
      <c r="F180" s="52"/>
      <c r="G180" s="485"/>
      <c r="H180" s="486"/>
      <c r="I180" s="1"/>
      <c r="J180" s="1"/>
      <c r="K180" s="1"/>
      <c r="L180" s="1"/>
      <c r="M180" s="1"/>
    </row>
    <row r="181" spans="1:13" ht="12.75">
      <c r="A181" s="477"/>
      <c r="B181" s="478"/>
      <c r="C181" s="478"/>
      <c r="D181" s="478"/>
      <c r="E181" s="67"/>
      <c r="F181" s="52"/>
      <c r="G181" s="479"/>
      <c r="H181" s="479"/>
      <c r="I181" s="1"/>
      <c r="J181" s="1"/>
      <c r="K181" s="1"/>
      <c r="L181" s="1"/>
      <c r="M181" s="1"/>
    </row>
    <row r="182" spans="1:13" ht="12.75">
      <c r="A182" s="477"/>
      <c r="B182" s="478"/>
      <c r="C182" s="478"/>
      <c r="D182" s="478"/>
      <c r="E182" s="68"/>
      <c r="F182" s="54"/>
      <c r="G182" s="480"/>
      <c r="H182" s="480"/>
      <c r="I182" s="1"/>
      <c r="J182" s="1"/>
      <c r="K182" s="1"/>
      <c r="L182" s="1"/>
      <c r="M182" s="1"/>
    </row>
    <row r="183" spans="1:13" ht="12.75">
      <c r="A183" s="477"/>
      <c r="B183" s="478"/>
      <c r="C183" s="478"/>
      <c r="D183" s="478"/>
      <c r="E183" s="69"/>
      <c r="F183" s="57"/>
      <c r="G183" s="481"/>
      <c r="H183" s="481"/>
      <c r="I183" s="1"/>
      <c r="J183" s="1"/>
      <c r="K183" s="1"/>
      <c r="L183" s="1"/>
      <c r="M183" s="1"/>
    </row>
    <row r="184" spans="1:13" ht="12.75">
      <c r="A184" s="477">
        <v>22</v>
      </c>
      <c r="B184" s="478" t="str">
        <f>IF('PCP - Tabela 1'!C38=0,"",'PCP - Tabela 1'!C38)</f>
        <v>Resíduo de Óleo Vegetal</v>
      </c>
      <c r="C184" s="478"/>
      <c r="D184" s="478"/>
      <c r="E184" s="51"/>
      <c r="F184" s="70"/>
      <c r="G184" s="479"/>
      <c r="H184" s="479"/>
      <c r="I184" s="1"/>
      <c r="J184" s="1"/>
      <c r="K184" s="1"/>
      <c r="L184" s="1"/>
      <c r="M184" s="1"/>
    </row>
    <row r="185" spans="1:13" ht="12.75">
      <c r="A185" s="477"/>
      <c r="B185" s="478"/>
      <c r="C185" s="478"/>
      <c r="D185" s="478"/>
      <c r="E185" s="51"/>
      <c r="F185" s="52"/>
      <c r="G185" s="479"/>
      <c r="H185" s="479"/>
      <c r="I185" s="1"/>
      <c r="J185" s="1"/>
      <c r="K185" s="1"/>
      <c r="L185" s="1"/>
      <c r="M185" s="1"/>
    </row>
    <row r="186" spans="1:13" ht="12.75">
      <c r="A186" s="477"/>
      <c r="B186" s="478"/>
      <c r="C186" s="478"/>
      <c r="D186" s="478"/>
      <c r="E186" s="51"/>
      <c r="F186" s="54"/>
      <c r="G186" s="480"/>
      <c r="H186" s="480"/>
      <c r="I186" s="1"/>
      <c r="J186" s="1"/>
      <c r="K186" s="1"/>
      <c r="L186" s="1"/>
      <c r="M186" s="1"/>
    </row>
    <row r="187" spans="1:13" ht="12.75">
      <c r="A187" s="477"/>
      <c r="B187" s="478"/>
      <c r="C187" s="478"/>
      <c r="D187" s="478"/>
      <c r="E187" s="51"/>
      <c r="F187" s="54"/>
      <c r="G187" s="480"/>
      <c r="H187" s="480"/>
      <c r="I187" s="1"/>
      <c r="J187" s="1"/>
      <c r="K187" s="1"/>
      <c r="L187" s="1"/>
      <c r="M187" s="1"/>
    </row>
    <row r="188" spans="1:13" ht="12.75">
      <c r="A188" s="477"/>
      <c r="B188" s="478"/>
      <c r="C188" s="478"/>
      <c r="D188" s="478"/>
      <c r="E188" s="51"/>
      <c r="F188" s="54"/>
      <c r="G188" s="480"/>
      <c r="H188" s="480"/>
      <c r="I188" s="1"/>
      <c r="J188" s="1"/>
      <c r="K188" s="1"/>
      <c r="L188" s="1"/>
      <c r="M188" s="1"/>
    </row>
    <row r="189" spans="1:13" ht="12.75">
      <c r="A189" s="477">
        <v>23</v>
      </c>
      <c r="B189" s="478" t="str">
        <f>IF('PCP - Tabela 1'!C39=0,"",'PCP - Tabela 1'!C39)</f>
        <v>Segmentos de Rede</v>
      </c>
      <c r="C189" s="478"/>
      <c r="D189" s="478"/>
      <c r="E189" s="51"/>
      <c r="F189" s="70"/>
      <c r="G189" s="479"/>
      <c r="H189" s="479"/>
      <c r="I189" s="1"/>
      <c r="J189" s="1"/>
      <c r="K189" s="1"/>
      <c r="L189" s="1"/>
      <c r="M189" s="1"/>
    </row>
    <row r="190" spans="1:13" ht="12.75">
      <c r="A190" s="477"/>
      <c r="B190" s="478"/>
      <c r="C190" s="478"/>
      <c r="D190" s="478"/>
      <c r="E190" s="51"/>
      <c r="F190" s="54"/>
      <c r="G190" s="480"/>
      <c r="H190" s="480"/>
      <c r="I190" s="1"/>
      <c r="J190" s="1"/>
      <c r="K190" s="1"/>
      <c r="L190" s="1"/>
      <c r="M190" s="1"/>
    </row>
    <row r="191" spans="1:13" ht="12.75">
      <c r="A191" s="477"/>
      <c r="B191" s="478"/>
      <c r="C191" s="478"/>
      <c r="D191" s="478"/>
      <c r="E191" s="51"/>
      <c r="F191" s="54"/>
      <c r="G191" s="482"/>
      <c r="H191" s="480"/>
      <c r="I191" s="1"/>
      <c r="J191" s="1"/>
      <c r="K191" s="1"/>
      <c r="L191" s="1"/>
      <c r="M191" s="1"/>
    </row>
    <row r="192" spans="1:13" ht="12.75">
      <c r="A192" s="477"/>
      <c r="B192" s="478"/>
      <c r="C192" s="478"/>
      <c r="D192" s="478"/>
      <c r="E192" s="51"/>
      <c r="F192" s="52"/>
      <c r="G192" s="480"/>
      <c r="H192" s="480"/>
      <c r="I192" s="1"/>
      <c r="J192" s="1"/>
      <c r="K192" s="1"/>
      <c r="L192" s="1"/>
      <c r="M192" s="1"/>
    </row>
    <row r="193" spans="1:13" ht="12.75">
      <c r="A193" s="477"/>
      <c r="B193" s="478"/>
      <c r="C193" s="478"/>
      <c r="D193" s="478"/>
      <c r="E193" s="51"/>
      <c r="F193" s="54"/>
      <c r="G193" s="481"/>
      <c r="H193" s="481"/>
      <c r="I193" s="1"/>
      <c r="J193" s="1"/>
      <c r="K193" s="1"/>
      <c r="L193" s="1"/>
      <c r="M193" s="1"/>
    </row>
    <row r="194" spans="1:13" ht="12.75">
      <c r="A194" s="477">
        <v>24</v>
      </c>
      <c r="B194" s="478">
        <f>IF('PCP - Tabela 1'!C40=0,"",'PCP - Tabela 1'!C40)</f>
      </c>
      <c r="C194" s="478"/>
      <c r="D194" s="478"/>
      <c r="E194" s="51"/>
      <c r="F194" s="54"/>
      <c r="G194" s="479"/>
      <c r="H194" s="479"/>
      <c r="I194" s="1"/>
      <c r="J194" s="1"/>
      <c r="K194" s="1"/>
      <c r="L194" s="1"/>
      <c r="M194" s="1"/>
    </row>
    <row r="195" spans="1:13" ht="12.75">
      <c r="A195" s="477"/>
      <c r="B195" s="478"/>
      <c r="C195" s="478"/>
      <c r="D195" s="478"/>
      <c r="E195" s="51"/>
      <c r="F195" s="54"/>
      <c r="G195" s="479"/>
      <c r="H195" s="479"/>
      <c r="I195" s="1"/>
      <c r="J195" s="1"/>
      <c r="K195" s="1"/>
      <c r="L195" s="1"/>
      <c r="M195" s="1"/>
    </row>
    <row r="196" spans="1:13" ht="12.75">
      <c r="A196" s="477"/>
      <c r="B196" s="478"/>
      <c r="C196" s="478"/>
      <c r="D196" s="478"/>
      <c r="E196" s="51"/>
      <c r="F196" s="54"/>
      <c r="G196" s="479"/>
      <c r="H196" s="479"/>
      <c r="I196" s="1"/>
      <c r="J196" s="1"/>
      <c r="K196" s="1"/>
      <c r="L196" s="1"/>
      <c r="M196" s="1"/>
    </row>
    <row r="197" spans="1:13" ht="12.75">
      <c r="A197" s="477"/>
      <c r="B197" s="478"/>
      <c r="C197" s="478"/>
      <c r="D197" s="478"/>
      <c r="E197" s="51"/>
      <c r="F197" s="54"/>
      <c r="G197" s="480"/>
      <c r="H197" s="480"/>
      <c r="I197" s="1"/>
      <c r="J197" s="1"/>
      <c r="K197" s="1"/>
      <c r="L197" s="1"/>
      <c r="M197" s="1"/>
    </row>
    <row r="198" spans="1:13" ht="12.75">
      <c r="A198" s="477"/>
      <c r="B198" s="478"/>
      <c r="C198" s="478"/>
      <c r="D198" s="478"/>
      <c r="E198" s="51"/>
      <c r="F198" s="54"/>
      <c r="G198" s="481"/>
      <c r="H198" s="481"/>
      <c r="I198" s="1"/>
      <c r="J198" s="1"/>
      <c r="K198" s="1"/>
      <c r="L198" s="1"/>
      <c r="M198" s="1"/>
    </row>
    <row r="199" spans="1:13" ht="12.75">
      <c r="A199" s="477">
        <v>25</v>
      </c>
      <c r="B199" s="478">
        <f>IF('PCP - Tabela 1'!C41=0,"",'PCP - Tabela 1'!C41)</f>
      </c>
      <c r="C199" s="478"/>
      <c r="D199" s="478"/>
      <c r="E199" s="51"/>
      <c r="F199" s="54"/>
      <c r="G199" s="479"/>
      <c r="H199" s="479"/>
      <c r="I199" s="1"/>
      <c r="J199" s="1"/>
      <c r="K199" s="1"/>
      <c r="L199" s="1"/>
      <c r="M199" s="1"/>
    </row>
    <row r="200" spans="1:13" ht="12.75">
      <c r="A200" s="477"/>
      <c r="B200" s="478"/>
      <c r="C200" s="478"/>
      <c r="D200" s="478"/>
      <c r="E200" s="51"/>
      <c r="F200" s="54"/>
      <c r="G200" s="480"/>
      <c r="H200" s="480"/>
      <c r="I200" s="1"/>
      <c r="J200" s="1"/>
      <c r="K200" s="1"/>
      <c r="L200" s="1"/>
      <c r="M200" s="1"/>
    </row>
    <row r="201" spans="1:13" ht="12.75">
      <c r="A201" s="477"/>
      <c r="B201" s="478"/>
      <c r="C201" s="478"/>
      <c r="D201" s="478"/>
      <c r="E201" s="51"/>
      <c r="F201" s="54"/>
      <c r="G201" s="479"/>
      <c r="H201" s="479"/>
      <c r="I201" s="1"/>
      <c r="J201" s="1"/>
      <c r="K201" s="1"/>
      <c r="L201" s="1"/>
      <c r="M201" s="1"/>
    </row>
    <row r="202" spans="1:13" ht="12.75">
      <c r="A202" s="477"/>
      <c r="B202" s="478"/>
      <c r="C202" s="478"/>
      <c r="D202" s="478"/>
      <c r="E202" s="51"/>
      <c r="F202" s="54"/>
      <c r="G202" s="480"/>
      <c r="H202" s="480"/>
      <c r="I202" s="1"/>
      <c r="J202" s="1"/>
      <c r="K202" s="1"/>
      <c r="L202" s="1"/>
      <c r="M202" s="1"/>
    </row>
    <row r="203" spans="1:13" ht="12.75">
      <c r="A203" s="477"/>
      <c r="B203" s="478"/>
      <c r="C203" s="478"/>
      <c r="D203" s="478"/>
      <c r="E203" s="56"/>
      <c r="F203" s="57"/>
      <c r="G203" s="481"/>
      <c r="H203" s="48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2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39"/>
      <c r="P206" s="39"/>
      <c r="Q206" s="39"/>
      <c r="R206" s="39"/>
      <c r="S206" s="39"/>
      <c r="T206" s="39"/>
      <c r="U206" s="39"/>
      <c r="V206" s="39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2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38"/>
      <c r="P208" s="38"/>
      <c r="Q208" s="38"/>
      <c r="R208" s="38"/>
      <c r="S208" s="38"/>
      <c r="T208" s="38"/>
      <c r="U208" s="38"/>
      <c r="V208" s="38"/>
    </row>
    <row r="209" spans="1:2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38"/>
      <c r="P209" s="38"/>
      <c r="Q209" s="38"/>
      <c r="R209" s="38"/>
      <c r="S209" s="38"/>
      <c r="T209" s="38"/>
      <c r="U209" s="38"/>
      <c r="V209" s="38"/>
    </row>
    <row r="210" spans="1:2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38"/>
      <c r="P210" s="38"/>
      <c r="Q210" s="38"/>
      <c r="R210" s="38"/>
      <c r="S210" s="38"/>
      <c r="T210" s="38"/>
      <c r="U210" s="38"/>
      <c r="V210" s="38"/>
    </row>
    <row r="211" spans="1:2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38"/>
      <c r="P211" s="38"/>
      <c r="Q211" s="38"/>
      <c r="R211" s="38"/>
      <c r="S211" s="38"/>
      <c r="T211" s="38"/>
      <c r="U211" s="38"/>
      <c r="V211" s="38"/>
    </row>
    <row r="212" spans="1:2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38"/>
      <c r="P212" s="38"/>
      <c r="Q212" s="38"/>
      <c r="R212" s="38"/>
      <c r="S212" s="38"/>
      <c r="T212" s="38"/>
      <c r="U212" s="38"/>
      <c r="V212" s="38"/>
    </row>
    <row r="213" spans="1:2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38"/>
      <c r="P213" s="38"/>
      <c r="Q213" s="38"/>
      <c r="R213" s="38"/>
      <c r="S213" s="38"/>
      <c r="T213" s="38"/>
      <c r="U213" s="38"/>
      <c r="V213" s="38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2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39"/>
      <c r="P226" s="39"/>
      <c r="Q226" s="39"/>
      <c r="R226" s="39"/>
      <c r="S226" s="39"/>
      <c r="T226" s="39"/>
      <c r="U226" s="39"/>
      <c r="V226" s="39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2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39"/>
      <c r="P231" s="39"/>
      <c r="Q231" s="39"/>
      <c r="R231" s="39"/>
      <c r="S231" s="39"/>
      <c r="T231" s="39"/>
      <c r="U231" s="39"/>
      <c r="V231" s="39"/>
    </row>
    <row r="232" spans="1:2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39"/>
      <c r="P232" s="39"/>
      <c r="Q232" s="39"/>
      <c r="R232" s="39"/>
      <c r="S232" s="39"/>
      <c r="T232" s="39"/>
      <c r="U232" s="39"/>
      <c r="V232" s="39"/>
    </row>
    <row r="233" spans="1:2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39"/>
      <c r="P233" s="39"/>
      <c r="Q233" s="39"/>
      <c r="R233" s="39"/>
      <c r="S233" s="39"/>
      <c r="T233" s="39"/>
      <c r="U233" s="39"/>
      <c r="V233" s="39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</sheetData>
  <sheetProtection sheet="1"/>
  <mergeCells count="284">
    <mergeCell ref="A1:B1"/>
    <mergeCell ref="C1:G1"/>
    <mergeCell ref="I1:M1"/>
    <mergeCell ref="A3:B3"/>
    <mergeCell ref="F3:G3"/>
    <mergeCell ref="I3:M3"/>
    <mergeCell ref="A5:B5"/>
    <mergeCell ref="C5:G5"/>
    <mergeCell ref="I5:J5"/>
    <mergeCell ref="A7:B7"/>
    <mergeCell ref="C7:E7"/>
    <mergeCell ref="I7:J7"/>
    <mergeCell ref="A9:H9"/>
    <mergeCell ref="A10:A14"/>
    <mergeCell ref="B10:D14"/>
    <mergeCell ref="E10:E14"/>
    <mergeCell ref="F10:F14"/>
    <mergeCell ref="G10:H14"/>
    <mergeCell ref="A15:A19"/>
    <mergeCell ref="B15:D19"/>
    <mergeCell ref="G15:H15"/>
    <mergeCell ref="G16:H16"/>
    <mergeCell ref="G17:H17"/>
    <mergeCell ref="G18:H18"/>
    <mergeCell ref="G19:H19"/>
    <mergeCell ref="A20:A24"/>
    <mergeCell ref="B20:D24"/>
    <mergeCell ref="G20:H20"/>
    <mergeCell ref="K20:M20"/>
    <mergeCell ref="G21:H21"/>
    <mergeCell ref="K21:M21"/>
    <mergeCell ref="G22:H22"/>
    <mergeCell ref="K22:M22"/>
    <mergeCell ref="G23:H23"/>
    <mergeCell ref="K23:M23"/>
    <mergeCell ref="G24:H24"/>
    <mergeCell ref="K24:M24"/>
    <mergeCell ref="A25:A29"/>
    <mergeCell ref="B25:D29"/>
    <mergeCell ref="G25:H25"/>
    <mergeCell ref="K25:M25"/>
    <mergeCell ref="G26:H26"/>
    <mergeCell ref="K26:M26"/>
    <mergeCell ref="G27:H27"/>
    <mergeCell ref="K27:M27"/>
    <mergeCell ref="G28:H28"/>
    <mergeCell ref="K28:M28"/>
    <mergeCell ref="G29:H29"/>
    <mergeCell ref="K29:M29"/>
    <mergeCell ref="A30:A34"/>
    <mergeCell ref="B30:D34"/>
    <mergeCell ref="G30:H30"/>
    <mergeCell ref="K30:M30"/>
    <mergeCell ref="G31:H31"/>
    <mergeCell ref="K31:M31"/>
    <mergeCell ref="G32:H32"/>
    <mergeCell ref="K32:M32"/>
    <mergeCell ref="G33:H33"/>
    <mergeCell ref="K33:M33"/>
    <mergeCell ref="G34:H34"/>
    <mergeCell ref="K34:M34"/>
    <mergeCell ref="K35:M35"/>
    <mergeCell ref="K36:M36"/>
    <mergeCell ref="A39:B39"/>
    <mergeCell ref="C39:G39"/>
    <mergeCell ref="I39:M39"/>
    <mergeCell ref="A41:B41"/>
    <mergeCell ref="F41:G41"/>
    <mergeCell ref="I41:M41"/>
    <mergeCell ref="A43:B43"/>
    <mergeCell ref="C43:G43"/>
    <mergeCell ref="I43:J43"/>
    <mergeCell ref="A45:B45"/>
    <mergeCell ref="C45:E45"/>
    <mergeCell ref="I45:J45"/>
    <mergeCell ref="A47:H47"/>
    <mergeCell ref="A48:A52"/>
    <mergeCell ref="B48:D52"/>
    <mergeCell ref="E48:E52"/>
    <mergeCell ref="F48:F52"/>
    <mergeCell ref="G48:H52"/>
    <mergeCell ref="A53:A57"/>
    <mergeCell ref="B53:D57"/>
    <mergeCell ref="G53:H53"/>
    <mergeCell ref="G54:H54"/>
    <mergeCell ref="G55:H55"/>
    <mergeCell ref="G56:H56"/>
    <mergeCell ref="G57:H57"/>
    <mergeCell ref="A58:A62"/>
    <mergeCell ref="B58:D62"/>
    <mergeCell ref="G58:H58"/>
    <mergeCell ref="G59:H59"/>
    <mergeCell ref="G60:H60"/>
    <mergeCell ref="G61:H61"/>
    <mergeCell ref="G62:H62"/>
    <mergeCell ref="A63:A67"/>
    <mergeCell ref="B63:D67"/>
    <mergeCell ref="G63:H63"/>
    <mergeCell ref="G64:H64"/>
    <mergeCell ref="G65:H65"/>
    <mergeCell ref="G66:H66"/>
    <mergeCell ref="G67:H67"/>
    <mergeCell ref="A68:A72"/>
    <mergeCell ref="B68:D72"/>
    <mergeCell ref="G68:H68"/>
    <mergeCell ref="G69:H69"/>
    <mergeCell ref="G70:H70"/>
    <mergeCell ref="G71:H71"/>
    <mergeCell ref="G72:H72"/>
    <mergeCell ref="A73:A77"/>
    <mergeCell ref="B73:D77"/>
    <mergeCell ref="G73:H73"/>
    <mergeCell ref="G74:H74"/>
    <mergeCell ref="G75:H75"/>
    <mergeCell ref="G76:H76"/>
    <mergeCell ref="G77:H77"/>
    <mergeCell ref="A79:B79"/>
    <mergeCell ref="C79:G79"/>
    <mergeCell ref="I79:M79"/>
    <mergeCell ref="A81:B81"/>
    <mergeCell ref="F81:G81"/>
    <mergeCell ref="I81:M81"/>
    <mergeCell ref="A83:B83"/>
    <mergeCell ref="C83:G83"/>
    <mergeCell ref="I83:J83"/>
    <mergeCell ref="A85:B85"/>
    <mergeCell ref="C85:E85"/>
    <mergeCell ref="I85:J85"/>
    <mergeCell ref="A87:H87"/>
    <mergeCell ref="A88:A92"/>
    <mergeCell ref="B88:D92"/>
    <mergeCell ref="E88:E92"/>
    <mergeCell ref="F88:F92"/>
    <mergeCell ref="G88:H92"/>
    <mergeCell ref="A93:A97"/>
    <mergeCell ref="B93:D97"/>
    <mergeCell ref="G93:H93"/>
    <mergeCell ref="G94:H94"/>
    <mergeCell ref="G95:H95"/>
    <mergeCell ref="G96:H96"/>
    <mergeCell ref="G97:H97"/>
    <mergeCell ref="A98:A102"/>
    <mergeCell ref="B98:D102"/>
    <mergeCell ref="G98:H98"/>
    <mergeCell ref="G99:H99"/>
    <mergeCell ref="G100:H100"/>
    <mergeCell ref="G101:H101"/>
    <mergeCell ref="G102:H102"/>
    <mergeCell ref="A103:A107"/>
    <mergeCell ref="B103:D107"/>
    <mergeCell ref="G103:H103"/>
    <mergeCell ref="G104:H104"/>
    <mergeCell ref="G105:H105"/>
    <mergeCell ref="G106:H106"/>
    <mergeCell ref="G107:H107"/>
    <mergeCell ref="A108:A112"/>
    <mergeCell ref="B108:D112"/>
    <mergeCell ref="G108:H108"/>
    <mergeCell ref="G109:H109"/>
    <mergeCell ref="G110:H110"/>
    <mergeCell ref="G111:H111"/>
    <mergeCell ref="G112:H112"/>
    <mergeCell ref="A113:A117"/>
    <mergeCell ref="B113:D117"/>
    <mergeCell ref="G113:H113"/>
    <mergeCell ref="G114:H114"/>
    <mergeCell ref="G115:H115"/>
    <mergeCell ref="G116:H116"/>
    <mergeCell ref="G117:H117"/>
    <mergeCell ref="A119:B119"/>
    <mergeCell ref="C119:G119"/>
    <mergeCell ref="I119:M119"/>
    <mergeCell ref="A121:B121"/>
    <mergeCell ref="F121:G121"/>
    <mergeCell ref="I121:M121"/>
    <mergeCell ref="A123:B123"/>
    <mergeCell ref="C123:G123"/>
    <mergeCell ref="I123:J123"/>
    <mergeCell ref="A125:B125"/>
    <mergeCell ref="C125:E125"/>
    <mergeCell ref="I125:J125"/>
    <mergeCell ref="A127:H127"/>
    <mergeCell ref="A128:A132"/>
    <mergeCell ref="B128:D132"/>
    <mergeCell ref="E128:E132"/>
    <mergeCell ref="F128:F132"/>
    <mergeCell ref="G128:H132"/>
    <mergeCell ref="A133:A137"/>
    <mergeCell ref="B133:D137"/>
    <mergeCell ref="G133:H133"/>
    <mergeCell ref="G134:H134"/>
    <mergeCell ref="G135:H135"/>
    <mergeCell ref="G136:H136"/>
    <mergeCell ref="G137:H137"/>
    <mergeCell ref="A138:A142"/>
    <mergeCell ref="B138:D142"/>
    <mergeCell ref="G138:H138"/>
    <mergeCell ref="G139:H139"/>
    <mergeCell ref="G140:H140"/>
    <mergeCell ref="G141:H141"/>
    <mergeCell ref="G142:H142"/>
    <mergeCell ref="A143:A147"/>
    <mergeCell ref="B143:D147"/>
    <mergeCell ref="G143:H143"/>
    <mergeCell ref="G144:H144"/>
    <mergeCell ref="G145:H145"/>
    <mergeCell ref="G146:H146"/>
    <mergeCell ref="G147:H147"/>
    <mergeCell ref="A148:A152"/>
    <mergeCell ref="B148:D152"/>
    <mergeCell ref="G148:H148"/>
    <mergeCell ref="G149:H149"/>
    <mergeCell ref="G150:H150"/>
    <mergeCell ref="G151:H151"/>
    <mergeCell ref="G152:H152"/>
    <mergeCell ref="A153:A157"/>
    <mergeCell ref="B153:D157"/>
    <mergeCell ref="G153:H153"/>
    <mergeCell ref="G154:H154"/>
    <mergeCell ref="G155:H155"/>
    <mergeCell ref="G156:H156"/>
    <mergeCell ref="G157:H157"/>
    <mergeCell ref="A159:B159"/>
    <mergeCell ref="C159:G159"/>
    <mergeCell ref="I159:M159"/>
    <mergeCell ref="A161:B161"/>
    <mergeCell ref="F161:G161"/>
    <mergeCell ref="I161:M161"/>
    <mergeCell ref="A163:B163"/>
    <mergeCell ref="C163:G163"/>
    <mergeCell ref="I163:J163"/>
    <mergeCell ref="A165:B165"/>
    <mergeCell ref="C165:E165"/>
    <mergeCell ref="I165:J165"/>
    <mergeCell ref="A167:H167"/>
    <mergeCell ref="A168:A172"/>
    <mergeCell ref="B168:D172"/>
    <mergeCell ref="E168:E172"/>
    <mergeCell ref="F168:F172"/>
    <mergeCell ref="G168:H172"/>
    <mergeCell ref="A173:A177"/>
    <mergeCell ref="B173:D177"/>
    <mergeCell ref="G173:H173"/>
    <mergeCell ref="G174:H174"/>
    <mergeCell ref="G175:H175"/>
    <mergeCell ref="G176:H176"/>
    <mergeCell ref="G177:H177"/>
    <mergeCell ref="B178:D178"/>
    <mergeCell ref="G178:H178"/>
    <mergeCell ref="A179:A183"/>
    <mergeCell ref="B179:D183"/>
    <mergeCell ref="G179:H179"/>
    <mergeCell ref="G180:H180"/>
    <mergeCell ref="G181:H181"/>
    <mergeCell ref="G182:H182"/>
    <mergeCell ref="G183:H183"/>
    <mergeCell ref="A184:A188"/>
    <mergeCell ref="B184:D188"/>
    <mergeCell ref="G184:H184"/>
    <mergeCell ref="G185:H185"/>
    <mergeCell ref="G186:H186"/>
    <mergeCell ref="G187:H187"/>
    <mergeCell ref="G188:H188"/>
    <mergeCell ref="A189:A193"/>
    <mergeCell ref="B189:D193"/>
    <mergeCell ref="G189:H189"/>
    <mergeCell ref="G190:H190"/>
    <mergeCell ref="G191:H191"/>
    <mergeCell ref="G192:H192"/>
    <mergeCell ref="G193:H193"/>
    <mergeCell ref="A194:A198"/>
    <mergeCell ref="B194:D198"/>
    <mergeCell ref="G194:H194"/>
    <mergeCell ref="G195:H195"/>
    <mergeCell ref="G196:H196"/>
    <mergeCell ref="G197:H197"/>
    <mergeCell ref="G198:H198"/>
    <mergeCell ref="A199:A203"/>
    <mergeCell ref="B199:D203"/>
    <mergeCell ref="G199:H199"/>
    <mergeCell ref="G200:H200"/>
    <mergeCell ref="G201:H201"/>
    <mergeCell ref="G202:H202"/>
    <mergeCell ref="G203:H203"/>
  </mergeCells>
  <printOptions horizontalCentered="1"/>
  <pageMargins left="0.7875" right="0.7875" top="1.4354166666666668" bottom="0.5902777777777778" header="0.5902777777777778" footer="0.5118055555555555"/>
  <pageSetup horizontalDpi="600" verticalDpi="600" orientation="landscape" paperSize="9" scale="76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4" manualBreakCount="4">
    <brk id="38" max="255" man="1"/>
    <brk id="78" max="255" man="1"/>
    <brk id="118" max="255" man="1"/>
    <brk id="1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103" zoomScaleSheetLayoutView="103" zoomScalePageLayoutView="0" workbookViewId="0" topLeftCell="A1">
      <selection activeCell="B10" sqref="B10"/>
    </sheetView>
  </sheetViews>
  <sheetFormatPr defaultColWidth="9.140625" defaultRowHeight="12.75"/>
  <cols>
    <col min="1" max="1" width="9.57421875" style="37" customWidth="1"/>
    <col min="2" max="2" width="15.140625" style="37" customWidth="1"/>
    <col min="3" max="3" width="9.57421875" style="37" customWidth="1"/>
    <col min="4" max="5" width="19.140625" style="37" customWidth="1"/>
    <col min="6" max="6" width="11.57421875" style="37" customWidth="1"/>
    <col min="7" max="7" width="9.28125" style="37" customWidth="1"/>
    <col min="8" max="8" width="14.7109375" style="37" customWidth="1"/>
    <col min="9" max="9" width="12.7109375" style="37" customWidth="1"/>
    <col min="10" max="10" width="14.140625" style="37" customWidth="1"/>
    <col min="11" max="11" width="14.28125" style="37" customWidth="1"/>
    <col min="12" max="12" width="2.7109375" style="37" customWidth="1"/>
    <col min="13" max="16384" width="9.140625" style="37" customWidth="1"/>
  </cols>
  <sheetData>
    <row r="1" spans="1:11" s="77" customFormat="1" ht="24.75" customHeight="1">
      <c r="A1" s="505" t="s">
        <v>23</v>
      </c>
      <c r="B1" s="505"/>
      <c r="C1" s="512" t="str">
        <f>IF('PCP - Tabela 1'!B1=0,"",'PCP - Tabela 1'!B1)</f>
        <v>PGS Investigação Petrolífera LTDA</v>
      </c>
      <c r="D1" s="512"/>
      <c r="E1" s="512"/>
      <c r="F1" s="512"/>
      <c r="G1" s="76"/>
      <c r="H1" s="495" t="s">
        <v>24</v>
      </c>
      <c r="I1" s="495"/>
      <c r="J1" s="495"/>
      <c r="K1" s="495"/>
    </row>
    <row r="2" spans="6:11" s="78" customFormat="1" ht="6" customHeight="1">
      <c r="F2" s="77"/>
      <c r="G2" s="77"/>
      <c r="H2" s="77"/>
      <c r="I2" s="77"/>
      <c r="J2" s="77"/>
      <c r="K2" s="77"/>
    </row>
    <row r="3" spans="8:11" s="78" customFormat="1" ht="18" customHeight="1">
      <c r="H3" s="511" t="s">
        <v>134</v>
      </c>
      <c r="I3" s="511"/>
      <c r="J3" s="511"/>
      <c r="K3" s="511"/>
    </row>
    <row r="4" s="78" customFormat="1" ht="6" customHeight="1"/>
    <row r="5" spans="1:11" s="78" customFormat="1" ht="18" customHeight="1">
      <c r="A5" s="492" t="s">
        <v>25</v>
      </c>
      <c r="B5" s="492"/>
      <c r="C5" s="493" t="str">
        <f>IF('PCP - Tabela 1'!B3=0,"",'PCP - Tabela 1'!B3)</f>
        <v>Pesquisa Sísmica Marítima 3D na Bacia Sedimentar do Ceará - Programa CEARÁ_R11_3D</v>
      </c>
      <c r="D5" s="493"/>
      <c r="E5" s="493"/>
      <c r="F5" s="493"/>
      <c r="G5" s="76"/>
      <c r="H5" s="513" t="s">
        <v>135</v>
      </c>
      <c r="I5" s="513"/>
      <c r="J5" s="513"/>
      <c r="K5" s="513"/>
    </row>
    <row r="6" spans="8:11" s="78" customFormat="1" ht="14.25" customHeight="1">
      <c r="H6" s="510" t="s">
        <v>26</v>
      </c>
      <c r="I6" s="510"/>
      <c r="J6" s="510"/>
      <c r="K6" s="510"/>
    </row>
    <row r="7" spans="8:11" s="78" customFormat="1" ht="6" customHeight="1">
      <c r="H7" s="77"/>
      <c r="I7" s="77"/>
      <c r="J7" s="77"/>
      <c r="K7" s="77"/>
    </row>
    <row r="8" spans="1:11" s="77" customFormat="1" ht="15.75" customHeight="1">
      <c r="A8" s="492" t="s">
        <v>27</v>
      </c>
      <c r="B8" s="492"/>
      <c r="C8" s="494" t="str">
        <f>IF('PCP - Tabela 1'!B5=0,"",'PCP - Tabela 1'!B5)</f>
        <v>02022.002064/2013</v>
      </c>
      <c r="D8" s="494"/>
      <c r="E8" s="78"/>
      <c r="F8" s="492" t="s">
        <v>3</v>
      </c>
      <c r="G8" s="492"/>
      <c r="H8" s="27" t="s">
        <v>376</v>
      </c>
      <c r="J8" s="78"/>
      <c r="K8" s="47" t="s">
        <v>32</v>
      </c>
    </row>
    <row r="9" spans="1:11" s="77" customFormat="1" ht="6" customHeight="1">
      <c r="A9" s="79"/>
      <c r="B9" s="79"/>
      <c r="C9" s="80"/>
      <c r="D9" s="80"/>
      <c r="E9" s="78"/>
      <c r="F9" s="79"/>
      <c r="G9" s="79"/>
      <c r="H9" s="81"/>
      <c r="J9" s="78"/>
      <c r="K9" s="82"/>
    </row>
    <row r="10" spans="1:11" s="77" customFormat="1" ht="15.75" customHeight="1">
      <c r="A10" s="40" t="s">
        <v>4</v>
      </c>
      <c r="B10" s="83">
        <f>IF('PCP - Tabela 2'!C3=0,"",'PCP - Tabela 2'!C3)</f>
        <v>9</v>
      </c>
      <c r="C10" s="80"/>
      <c r="D10" s="42"/>
      <c r="E10" s="496"/>
      <c r="F10" s="496"/>
      <c r="G10" s="79"/>
      <c r="H10" s="81"/>
      <c r="J10" s="78"/>
      <c r="K10" s="82"/>
    </row>
    <row r="11" s="77" customFormat="1" ht="6" customHeight="1">
      <c r="H11" s="19"/>
    </row>
    <row r="12" spans="3:10" s="78" customFormat="1" ht="18" customHeight="1">
      <c r="C12" s="511" t="s">
        <v>136</v>
      </c>
      <c r="D12" s="511"/>
      <c r="E12" s="511"/>
      <c r="F12" s="511"/>
      <c r="G12" s="511"/>
      <c r="H12" s="511"/>
      <c r="I12" s="511"/>
      <c r="J12" s="511"/>
    </row>
    <row r="13" spans="3:11" s="64" customFormat="1" ht="13.5" customHeight="1">
      <c r="C13" s="508" t="s">
        <v>34</v>
      </c>
      <c r="D13" s="508" t="s">
        <v>137</v>
      </c>
      <c r="E13" s="508"/>
      <c r="F13" s="509" t="s">
        <v>138</v>
      </c>
      <c r="G13" s="509"/>
      <c r="H13" s="509" t="s">
        <v>139</v>
      </c>
      <c r="I13" s="84" t="s">
        <v>140</v>
      </c>
      <c r="J13" s="85" t="s">
        <v>141</v>
      </c>
      <c r="K13" s="77"/>
    </row>
    <row r="14" spans="1:11" s="64" customFormat="1" ht="12.75">
      <c r="A14" s="77"/>
      <c r="B14" s="77"/>
      <c r="C14" s="508"/>
      <c r="D14" s="508"/>
      <c r="E14" s="508"/>
      <c r="F14" s="509"/>
      <c r="G14" s="509"/>
      <c r="H14" s="509"/>
      <c r="I14" s="86" t="s">
        <v>142</v>
      </c>
      <c r="J14" s="87" t="s">
        <v>143</v>
      </c>
      <c r="K14" s="77"/>
    </row>
    <row r="15" spans="1:11" s="64" customFormat="1" ht="12.75">
      <c r="A15" s="77"/>
      <c r="B15" s="77"/>
      <c r="C15" s="508"/>
      <c r="D15" s="508"/>
      <c r="E15" s="508"/>
      <c r="F15" s="509"/>
      <c r="G15" s="509"/>
      <c r="H15" s="509"/>
      <c r="I15" s="88" t="s">
        <v>144</v>
      </c>
      <c r="J15" s="89" t="s">
        <v>145</v>
      </c>
      <c r="K15" s="77"/>
    </row>
    <row r="16" spans="3:11" s="64" customFormat="1" ht="13.5" customHeight="1">
      <c r="C16" s="90">
        <v>1</v>
      </c>
      <c r="D16" s="451"/>
      <c r="E16" s="451"/>
      <c r="F16" s="507" t="s">
        <v>146</v>
      </c>
      <c r="G16" s="507"/>
      <c r="H16" s="91"/>
      <c r="I16" s="91"/>
      <c r="J16" s="91"/>
      <c r="K16" s="77"/>
    </row>
    <row r="17" spans="3:11" s="64" customFormat="1" ht="12.75" customHeight="1">
      <c r="C17" s="92">
        <v>2</v>
      </c>
      <c r="D17" s="451"/>
      <c r="E17" s="451"/>
      <c r="F17" s="507" t="s">
        <v>146</v>
      </c>
      <c r="G17" s="507"/>
      <c r="H17" s="91"/>
      <c r="I17" s="91"/>
      <c r="J17" s="91"/>
      <c r="K17" s="77"/>
    </row>
    <row r="18" spans="3:11" s="64" customFormat="1" ht="13.5">
      <c r="C18" s="92">
        <v>3</v>
      </c>
      <c r="D18" s="451"/>
      <c r="E18" s="451"/>
      <c r="F18" s="507" t="s">
        <v>146</v>
      </c>
      <c r="G18" s="507"/>
      <c r="H18" s="91"/>
      <c r="I18" s="91"/>
      <c r="J18" s="91"/>
      <c r="K18" s="77"/>
    </row>
    <row r="19" spans="3:11" s="64" customFormat="1" ht="13.5">
      <c r="C19" s="92">
        <v>4</v>
      </c>
      <c r="D19" s="451"/>
      <c r="E19" s="451"/>
      <c r="F19" s="507" t="s">
        <v>146</v>
      </c>
      <c r="G19" s="507"/>
      <c r="H19" s="91"/>
      <c r="I19" s="91"/>
      <c r="J19" s="91"/>
      <c r="K19" s="77"/>
    </row>
    <row r="20" spans="3:11" s="64" customFormat="1" ht="13.5" customHeight="1">
      <c r="C20" s="92">
        <v>5</v>
      </c>
      <c r="D20" s="451"/>
      <c r="E20" s="451"/>
      <c r="F20" s="507" t="s">
        <v>146</v>
      </c>
      <c r="G20" s="507"/>
      <c r="H20" s="91"/>
      <c r="I20" s="91"/>
      <c r="J20" s="91"/>
      <c r="K20" s="77"/>
    </row>
    <row r="21" spans="3:11" s="64" customFormat="1" ht="13.5" customHeight="1">
      <c r="C21" s="92">
        <v>6</v>
      </c>
      <c r="D21" s="451"/>
      <c r="E21" s="451"/>
      <c r="F21" s="506"/>
      <c r="G21" s="506"/>
      <c r="H21" s="91"/>
      <c r="I21" s="91"/>
      <c r="J21" s="94" t="s">
        <v>147</v>
      </c>
      <c r="K21" s="77"/>
    </row>
    <row r="22" spans="3:11" s="64" customFormat="1" ht="13.5">
      <c r="C22" s="92">
        <v>7</v>
      </c>
      <c r="D22" s="455"/>
      <c r="E22" s="457"/>
      <c r="F22" s="506"/>
      <c r="G22" s="506"/>
      <c r="H22" s="91"/>
      <c r="I22" s="91"/>
      <c r="J22" s="94" t="s">
        <v>147</v>
      </c>
      <c r="K22" s="77"/>
    </row>
    <row r="23" spans="3:11" s="64" customFormat="1" ht="13.5">
      <c r="C23" s="92">
        <v>8</v>
      </c>
      <c r="D23" s="455"/>
      <c r="E23" s="457"/>
      <c r="F23" s="506"/>
      <c r="G23" s="506"/>
      <c r="H23" s="91"/>
      <c r="I23" s="91"/>
      <c r="J23" s="94" t="s">
        <v>147</v>
      </c>
      <c r="K23" s="77"/>
    </row>
    <row r="24" spans="3:11" s="64" customFormat="1" ht="13.5">
      <c r="C24" s="92">
        <v>9</v>
      </c>
      <c r="D24" s="428"/>
      <c r="E24" s="429"/>
      <c r="F24" s="506"/>
      <c r="G24" s="506"/>
      <c r="H24" s="91"/>
      <c r="I24" s="91"/>
      <c r="J24" s="94" t="s">
        <v>147</v>
      </c>
      <c r="K24" s="77"/>
    </row>
    <row r="25" spans="3:11" s="64" customFormat="1" ht="13.5" customHeight="1">
      <c r="C25" s="92">
        <v>10</v>
      </c>
      <c r="D25" s="451"/>
      <c r="E25" s="451"/>
      <c r="F25" s="506"/>
      <c r="G25" s="506"/>
      <c r="H25" s="91"/>
      <c r="I25" s="91"/>
      <c r="J25" s="94" t="s">
        <v>147</v>
      </c>
      <c r="K25" s="77"/>
    </row>
    <row r="26" spans="3:11" s="64" customFormat="1" ht="13.5">
      <c r="C26" s="92">
        <v>11</v>
      </c>
      <c r="D26" s="451"/>
      <c r="E26" s="451"/>
      <c r="F26" s="506"/>
      <c r="G26" s="506"/>
      <c r="H26" s="91"/>
      <c r="I26" s="91"/>
      <c r="J26" s="94" t="s">
        <v>147</v>
      </c>
      <c r="K26" s="77"/>
    </row>
    <row r="27" spans="3:11" s="64" customFormat="1" ht="13.5">
      <c r="C27" s="92">
        <v>12</v>
      </c>
      <c r="D27" s="451"/>
      <c r="E27" s="451"/>
      <c r="F27" s="506"/>
      <c r="G27" s="506"/>
      <c r="H27" s="91"/>
      <c r="I27" s="91"/>
      <c r="J27" s="94" t="s">
        <v>147</v>
      </c>
      <c r="K27" s="77"/>
    </row>
    <row r="28" spans="3:11" s="64" customFormat="1" ht="13.5">
      <c r="C28" s="92">
        <v>13</v>
      </c>
      <c r="D28" s="451"/>
      <c r="E28" s="451"/>
      <c r="F28" s="506"/>
      <c r="G28" s="506"/>
      <c r="H28" s="91"/>
      <c r="I28" s="91"/>
      <c r="J28" s="94" t="s">
        <v>147</v>
      </c>
      <c r="K28" s="77"/>
    </row>
    <row r="29" spans="3:11" s="64" customFormat="1" ht="13.5">
      <c r="C29" s="92">
        <v>14</v>
      </c>
      <c r="D29" s="451"/>
      <c r="E29" s="451"/>
      <c r="F29" s="506"/>
      <c r="G29" s="506"/>
      <c r="H29" s="91"/>
      <c r="I29" s="91"/>
      <c r="J29" s="94" t="s">
        <v>147</v>
      </c>
      <c r="K29" s="77"/>
    </row>
    <row r="30" spans="3:11" s="64" customFormat="1" ht="13.5">
      <c r="C30" s="92">
        <v>15</v>
      </c>
      <c r="D30" s="451"/>
      <c r="E30" s="451"/>
      <c r="F30" s="506"/>
      <c r="G30" s="506"/>
      <c r="H30" s="91"/>
      <c r="I30" s="91"/>
      <c r="J30" s="94" t="s">
        <v>147</v>
      </c>
      <c r="K30" s="77"/>
    </row>
    <row r="31" spans="3:10" s="64" customFormat="1" ht="13.5" customHeight="1">
      <c r="C31" s="92">
        <v>16</v>
      </c>
      <c r="D31" s="451"/>
      <c r="E31" s="451"/>
      <c r="F31" s="506"/>
      <c r="G31" s="506"/>
      <c r="H31" s="91"/>
      <c r="I31" s="91"/>
      <c r="J31" s="94" t="s">
        <v>147</v>
      </c>
    </row>
    <row r="32" spans="3:10" s="64" customFormat="1" ht="13.5" customHeight="1">
      <c r="C32" s="92">
        <v>17</v>
      </c>
      <c r="D32" s="451"/>
      <c r="E32" s="451"/>
      <c r="F32" s="506"/>
      <c r="G32" s="506"/>
      <c r="H32" s="91"/>
      <c r="I32" s="91"/>
      <c r="J32" s="94" t="s">
        <v>147</v>
      </c>
    </row>
    <row r="33" spans="3:10" s="64" customFormat="1" ht="13.5">
      <c r="C33" s="92">
        <v>18</v>
      </c>
      <c r="D33" s="451"/>
      <c r="E33" s="451"/>
      <c r="F33" s="506"/>
      <c r="G33" s="506"/>
      <c r="H33" s="91"/>
      <c r="I33" s="91"/>
      <c r="J33" s="94" t="s">
        <v>147</v>
      </c>
    </row>
    <row r="34" spans="3:10" s="64" customFormat="1" ht="13.5">
      <c r="C34" s="92">
        <v>19</v>
      </c>
      <c r="D34" s="451"/>
      <c r="E34" s="451"/>
      <c r="F34" s="506"/>
      <c r="G34" s="506"/>
      <c r="H34" s="91"/>
      <c r="I34" s="91"/>
      <c r="J34" s="94" t="s">
        <v>147</v>
      </c>
    </row>
    <row r="35" spans="3:10" s="64" customFormat="1" ht="13.5">
      <c r="C35" s="92">
        <v>20</v>
      </c>
      <c r="D35" s="451"/>
      <c r="E35" s="451"/>
      <c r="F35" s="506"/>
      <c r="G35" s="506"/>
      <c r="H35" s="91"/>
      <c r="I35" s="91"/>
      <c r="J35" s="94" t="s">
        <v>147</v>
      </c>
    </row>
    <row r="36" spans="3:11" ht="12.75">
      <c r="C36" s="95" t="s">
        <v>148</v>
      </c>
      <c r="D36" s="64"/>
      <c r="E36" s="64"/>
      <c r="F36" s="64"/>
      <c r="G36" s="64"/>
      <c r="K36" s="38"/>
    </row>
  </sheetData>
  <sheetProtection sheet="1"/>
  <mergeCells count="56">
    <mergeCell ref="A1:B1"/>
    <mergeCell ref="C1:F1"/>
    <mergeCell ref="H1:K1"/>
    <mergeCell ref="H3:K3"/>
    <mergeCell ref="A5:B5"/>
    <mergeCell ref="C5:F5"/>
    <mergeCell ref="H5:K5"/>
    <mergeCell ref="H6:K6"/>
    <mergeCell ref="A8:B8"/>
    <mergeCell ref="C8:D8"/>
    <mergeCell ref="F8:G8"/>
    <mergeCell ref="E10:F10"/>
    <mergeCell ref="C12:J12"/>
    <mergeCell ref="C13:C15"/>
    <mergeCell ref="D13:E15"/>
    <mergeCell ref="F13:G15"/>
    <mergeCell ref="H13:H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F24:G24"/>
    <mergeCell ref="D25:E25"/>
    <mergeCell ref="F25:G25"/>
    <mergeCell ref="D26:E26"/>
    <mergeCell ref="F26:G26"/>
    <mergeCell ref="F27:G27"/>
    <mergeCell ref="D28:E28"/>
    <mergeCell ref="F28:G28"/>
    <mergeCell ref="D29:E29"/>
    <mergeCell ref="F29:G29"/>
    <mergeCell ref="D31:E31"/>
    <mergeCell ref="F31:G31"/>
    <mergeCell ref="D30:E30"/>
    <mergeCell ref="F30:G30"/>
    <mergeCell ref="D27:E27"/>
    <mergeCell ref="D35:E35"/>
    <mergeCell ref="F35:G35"/>
    <mergeCell ref="D32:E32"/>
    <mergeCell ref="F32:G32"/>
    <mergeCell ref="D33:E33"/>
    <mergeCell ref="F33:G33"/>
    <mergeCell ref="D34:E34"/>
    <mergeCell ref="F34:G34"/>
  </mergeCells>
  <printOptions horizontalCentered="1"/>
  <pageMargins left="0.9590277777777778" right="0.7875" top="1.4354166666666668" bottom="0.5902777777777778" header="0.5902777777777778" footer="0.5118055555555555"/>
  <pageSetup horizontalDpi="300" verticalDpi="300" orientation="landscape" paperSize="9" scale="84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6"/>
  <sheetViews>
    <sheetView view="pageBreakPreview" zoomScale="103" zoomScaleSheetLayoutView="103" zoomScalePageLayoutView="0" workbookViewId="0" topLeftCell="A1">
      <selection activeCell="N28" sqref="N28"/>
    </sheetView>
  </sheetViews>
  <sheetFormatPr defaultColWidth="9.140625" defaultRowHeight="12.75"/>
  <cols>
    <col min="1" max="1" width="9.140625" style="37" customWidth="1"/>
    <col min="2" max="2" width="14.140625" style="37" customWidth="1"/>
    <col min="3" max="3" width="14.57421875" style="37" customWidth="1"/>
    <col min="4" max="4" width="7.57421875" style="37" customWidth="1"/>
    <col min="5" max="5" width="14.421875" style="37" customWidth="1"/>
    <col min="6" max="6" width="12.8515625" style="37" customWidth="1"/>
    <col min="7" max="7" width="8.8515625" style="37" customWidth="1"/>
    <col min="8" max="8" width="10.7109375" style="37" customWidth="1"/>
    <col min="9" max="9" width="12.140625" style="37" customWidth="1"/>
    <col min="10" max="10" width="9.28125" style="37" customWidth="1"/>
    <col min="11" max="11" width="10.57421875" style="37" customWidth="1"/>
    <col min="12" max="12" width="12.00390625" style="37" customWidth="1"/>
    <col min="13" max="13" width="15.140625" style="37" customWidth="1"/>
    <col min="14" max="15" width="9.140625" style="37" customWidth="1"/>
    <col min="16" max="16" width="14.00390625" style="37" customWidth="1"/>
    <col min="17" max="16384" width="9.140625" style="37" customWidth="1"/>
  </cols>
  <sheetData>
    <row r="1" spans="1:13" s="39" customFormat="1" ht="21" customHeight="1">
      <c r="A1" s="505" t="s">
        <v>23</v>
      </c>
      <c r="B1" s="505"/>
      <c r="C1" s="493" t="str">
        <f>IF('PCP - Tabela 1'!B1=0,"",'PCP - Tabela 1'!B1)</f>
        <v>PGS Investigação Petrolífera LTDA</v>
      </c>
      <c r="D1" s="493"/>
      <c r="E1" s="493"/>
      <c r="F1" s="493"/>
      <c r="G1" s="493"/>
      <c r="H1"/>
      <c r="I1" s="527" t="s">
        <v>24</v>
      </c>
      <c r="J1" s="527"/>
      <c r="K1" s="527"/>
      <c r="L1" s="527"/>
      <c r="M1" s="527"/>
    </row>
    <row r="2" spans="1:13" s="38" customFormat="1" ht="6" customHeight="1">
      <c r="A2" s="78"/>
      <c r="B2" s="78"/>
      <c r="C2" s="78"/>
      <c r="D2" s="78"/>
      <c r="E2" s="78"/>
      <c r="F2" s="78"/>
      <c r="G2" s="78"/>
      <c r="H2"/>
      <c r="I2" s="77"/>
      <c r="J2" s="77"/>
      <c r="K2" s="77"/>
      <c r="L2" s="77"/>
      <c r="M2" s="77"/>
    </row>
    <row r="3" spans="1:13" s="38" customFormat="1" ht="16.5" customHeight="1">
      <c r="A3" s="492" t="s">
        <v>71</v>
      </c>
      <c r="B3" s="492"/>
      <c r="C3" s="45">
        <f>IF('PCP - Tabela 2'!C3=0,"",'PCP - Tabela 2'!C3)</f>
        <v>9</v>
      </c>
      <c r="D3" s="78"/>
      <c r="E3" s="42"/>
      <c r="F3" s="496"/>
      <c r="G3" s="496"/>
      <c r="H3"/>
      <c r="I3" s="522" t="s">
        <v>134</v>
      </c>
      <c r="J3" s="522"/>
      <c r="K3" s="522"/>
      <c r="L3" s="522"/>
      <c r="M3" s="522"/>
    </row>
    <row r="4" spans="1:13" s="38" customFormat="1" ht="6" customHeight="1">
      <c r="A4" s="78"/>
      <c r="B4" s="78"/>
      <c r="C4" s="78"/>
      <c r="D4" s="78"/>
      <c r="E4" s="78"/>
      <c r="F4" s="78"/>
      <c r="G4" s="78"/>
      <c r="H4"/>
      <c r="I4" s="78"/>
      <c r="J4" s="78"/>
      <c r="K4" s="78"/>
      <c r="L4" s="78"/>
      <c r="M4" s="78"/>
    </row>
    <row r="5" spans="1:13" s="38" customFormat="1" ht="16.5" customHeight="1">
      <c r="A5" s="492" t="s">
        <v>25</v>
      </c>
      <c r="B5" s="492"/>
      <c r="C5" s="532" t="str">
        <f>IF('PCP - Tabela 1'!B3=0,"",'PCP - Tabela 1'!B3)</f>
        <v>Pesquisa Sísmica Marítima 3D na Bacia Sedimentar do Ceará - Programa CEARÁ_R11_3D</v>
      </c>
      <c r="D5" s="532"/>
      <c r="E5" s="532"/>
      <c r="F5" s="532"/>
      <c r="G5" s="532"/>
      <c r="H5"/>
      <c r="I5" s="524" t="s">
        <v>135</v>
      </c>
      <c r="J5" s="524"/>
      <c r="K5" s="524"/>
      <c r="L5" s="524"/>
      <c r="M5" s="524"/>
    </row>
    <row r="6" spans="1:13" s="38" customFormat="1" ht="12.75" customHeight="1">
      <c r="A6" s="78"/>
      <c r="B6" s="78"/>
      <c r="C6" s="78"/>
      <c r="D6" s="78"/>
      <c r="E6" s="78"/>
      <c r="F6" s="78"/>
      <c r="G6" s="78"/>
      <c r="H6"/>
      <c r="I6" s="521" t="s">
        <v>26</v>
      </c>
      <c r="J6" s="521"/>
      <c r="K6" s="521"/>
      <c r="L6" s="521"/>
      <c r="M6" s="521"/>
    </row>
    <row r="7" spans="1:12" s="38" customFormat="1" ht="6" customHeight="1">
      <c r="A7" s="78"/>
      <c r="B7" s="78"/>
      <c r="C7" s="78"/>
      <c r="D7" s="78"/>
      <c r="E7" s="78"/>
      <c r="F7" s="77"/>
      <c r="G7" s="77"/>
      <c r="H7" s="77"/>
      <c r="I7" s="77"/>
      <c r="J7" s="77"/>
      <c r="K7" s="77"/>
      <c r="L7" s="77"/>
    </row>
    <row r="8" spans="1:13" s="39" customFormat="1" ht="14.25" customHeight="1">
      <c r="A8" s="492" t="s">
        <v>27</v>
      </c>
      <c r="B8" s="492"/>
      <c r="C8" s="494" t="str">
        <f>IF('PCP - Tabela 1'!B5=0,"",'PCP - Tabela 1'!B5)</f>
        <v>02022.002064/2013</v>
      </c>
      <c r="D8" s="494"/>
      <c r="E8" s="78"/>
      <c r="F8" s="492" t="s">
        <v>3</v>
      </c>
      <c r="G8" s="492"/>
      <c r="H8" s="46" t="str">
        <f>IF('Relatório PCP - Tabela 3'!H8=0,"",'Relatório PCP - Tabela 3'!H8)</f>
        <v>XXXX</v>
      </c>
      <c r="I8" s="77"/>
      <c r="J8" s="77"/>
      <c r="K8" s="77"/>
      <c r="L8"/>
      <c r="M8" s="47" t="s">
        <v>149</v>
      </c>
    </row>
    <row r="9" spans="1:12" s="39" customFormat="1" ht="6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3" ht="16.5" customHeight="1">
      <c r="A10" s="522" t="s">
        <v>150</v>
      </c>
      <c r="B10" s="522"/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</row>
    <row r="11" spans="1:12" ht="8.25" customHeight="1">
      <c r="A11" s="77"/>
      <c r="B11" s="77"/>
      <c r="C11" s="77"/>
      <c r="D11" s="77"/>
      <c r="E11" s="77"/>
      <c r="F11" s="77"/>
      <c r="G11" s="64"/>
      <c r="H11" s="64"/>
      <c r="I11" s="64"/>
      <c r="J11" s="64"/>
      <c r="K11" s="64"/>
      <c r="L11" s="64"/>
    </row>
    <row r="12" spans="1:13" ht="15" customHeight="1">
      <c r="A12" s="523" t="s">
        <v>151</v>
      </c>
      <c r="B12" s="523"/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</row>
    <row r="13" spans="1:13" ht="13.5" customHeight="1">
      <c r="A13" s="516" t="s">
        <v>34</v>
      </c>
      <c r="B13" s="531" t="s">
        <v>152</v>
      </c>
      <c r="C13" s="531"/>
      <c r="D13" s="531"/>
      <c r="E13" s="531"/>
      <c r="F13" s="531"/>
      <c r="G13" s="531"/>
      <c r="H13" s="516" t="s">
        <v>153</v>
      </c>
      <c r="I13" s="516"/>
      <c r="J13" s="516"/>
      <c r="K13" s="516" t="s">
        <v>154</v>
      </c>
      <c r="L13" s="531" t="s">
        <v>155</v>
      </c>
      <c r="M13" s="531" t="s">
        <v>156</v>
      </c>
    </row>
    <row r="14" spans="1:13" ht="13.5" customHeight="1">
      <c r="A14" s="516"/>
      <c r="B14" s="531"/>
      <c r="C14" s="531"/>
      <c r="D14" s="531"/>
      <c r="E14" s="531"/>
      <c r="F14" s="531"/>
      <c r="G14" s="531"/>
      <c r="H14" s="516"/>
      <c r="I14" s="516"/>
      <c r="J14" s="516"/>
      <c r="K14" s="516"/>
      <c r="L14" s="531"/>
      <c r="M14" s="531"/>
    </row>
    <row r="15" spans="1:13" ht="13.5" customHeight="1">
      <c r="A15" s="516"/>
      <c r="B15" s="531"/>
      <c r="C15" s="531"/>
      <c r="D15" s="531"/>
      <c r="E15" s="531"/>
      <c r="F15" s="531"/>
      <c r="G15" s="531"/>
      <c r="H15" s="516"/>
      <c r="I15" s="516"/>
      <c r="J15" s="516"/>
      <c r="K15" s="516"/>
      <c r="L15" s="531"/>
      <c r="M15" s="531"/>
    </row>
    <row r="16" spans="1:13" ht="13.5" customHeight="1">
      <c r="A16" s="516"/>
      <c r="B16" s="531"/>
      <c r="C16" s="531"/>
      <c r="D16" s="531"/>
      <c r="E16" s="531"/>
      <c r="F16" s="531"/>
      <c r="G16" s="531"/>
      <c r="H16" s="516"/>
      <c r="I16" s="516"/>
      <c r="J16" s="516"/>
      <c r="K16" s="516"/>
      <c r="L16" s="531"/>
      <c r="M16" s="531"/>
    </row>
    <row r="17" spans="1:13" ht="13.5" customHeight="1">
      <c r="A17" s="50">
        <v>1</v>
      </c>
      <c r="B17" s="528"/>
      <c r="C17" s="529"/>
      <c r="D17" s="529"/>
      <c r="E17" s="529"/>
      <c r="F17" s="529"/>
      <c r="G17" s="530"/>
      <c r="H17" s="528"/>
      <c r="I17" s="529"/>
      <c r="J17" s="530"/>
      <c r="K17" s="96"/>
      <c r="L17" s="97"/>
      <c r="M17" s="96"/>
    </row>
    <row r="18" spans="1:13" ht="13.5" customHeight="1">
      <c r="A18" s="50">
        <v>2</v>
      </c>
      <c r="B18" s="525"/>
      <c r="C18" s="525"/>
      <c r="D18" s="525"/>
      <c r="E18" s="525"/>
      <c r="F18" s="525"/>
      <c r="G18" s="525"/>
      <c r="H18" s="526"/>
      <c r="I18" s="526"/>
      <c r="J18" s="526"/>
      <c r="K18" s="98"/>
      <c r="L18" s="99"/>
      <c r="M18" s="96"/>
    </row>
    <row r="19" spans="1:13" ht="13.5" customHeight="1">
      <c r="A19" s="50">
        <v>3</v>
      </c>
      <c r="B19" s="525"/>
      <c r="C19" s="525"/>
      <c r="D19" s="525"/>
      <c r="E19" s="525"/>
      <c r="F19" s="525"/>
      <c r="G19" s="525"/>
      <c r="H19" s="526"/>
      <c r="I19" s="526"/>
      <c r="J19" s="526"/>
      <c r="K19" s="96"/>
      <c r="L19" s="97"/>
      <c r="M19" s="96"/>
    </row>
    <row r="20" spans="1:13" ht="13.5" customHeight="1">
      <c r="A20" s="50">
        <v>4</v>
      </c>
      <c r="B20" s="525"/>
      <c r="C20" s="525"/>
      <c r="D20" s="525"/>
      <c r="E20" s="525"/>
      <c r="F20" s="525"/>
      <c r="G20" s="525"/>
      <c r="H20" s="526"/>
      <c r="I20" s="526"/>
      <c r="J20" s="526"/>
      <c r="K20" s="96"/>
      <c r="L20" s="97"/>
      <c r="M20" s="96"/>
    </row>
    <row r="21" spans="1:13" ht="13.5" customHeight="1">
      <c r="A21" s="50">
        <v>5</v>
      </c>
      <c r="B21" s="525"/>
      <c r="C21" s="525"/>
      <c r="D21" s="525"/>
      <c r="E21" s="525"/>
      <c r="F21" s="525"/>
      <c r="G21" s="525"/>
      <c r="H21" s="526"/>
      <c r="I21" s="526"/>
      <c r="J21" s="526"/>
      <c r="K21" s="96"/>
      <c r="L21" s="97"/>
      <c r="M21" s="96"/>
    </row>
    <row r="22" spans="1:13" ht="13.5" customHeight="1">
      <c r="A22" s="50">
        <v>6</v>
      </c>
      <c r="B22" s="525"/>
      <c r="C22" s="525"/>
      <c r="D22" s="525"/>
      <c r="E22" s="525"/>
      <c r="F22" s="525"/>
      <c r="G22" s="525"/>
      <c r="H22" s="526"/>
      <c r="I22" s="526"/>
      <c r="J22" s="526"/>
      <c r="K22" s="96"/>
      <c r="L22" s="97"/>
      <c r="M22" s="96"/>
    </row>
    <row r="23" spans="1:13" ht="13.5" customHeight="1">
      <c r="A23" s="50">
        <v>7</v>
      </c>
      <c r="B23" s="525"/>
      <c r="C23" s="525"/>
      <c r="D23" s="525"/>
      <c r="E23" s="525"/>
      <c r="F23" s="525"/>
      <c r="G23" s="525"/>
      <c r="H23" s="526"/>
      <c r="I23" s="526"/>
      <c r="J23" s="526"/>
      <c r="K23" s="96"/>
      <c r="L23" s="97"/>
      <c r="M23" s="96"/>
    </row>
    <row r="24" spans="1:13" ht="13.5" customHeight="1">
      <c r="A24" s="50">
        <v>8</v>
      </c>
      <c r="B24" s="526"/>
      <c r="C24" s="526"/>
      <c r="D24" s="526"/>
      <c r="E24" s="526"/>
      <c r="F24" s="526"/>
      <c r="G24" s="526"/>
      <c r="H24" s="526"/>
      <c r="I24" s="526"/>
      <c r="J24" s="526"/>
      <c r="K24" s="96"/>
      <c r="L24" s="97"/>
      <c r="M24" s="96"/>
    </row>
    <row r="25" spans="1:12" ht="13.5" customHeight="1">
      <c r="A25" s="78"/>
      <c r="B25" s="77"/>
      <c r="C25" s="77"/>
      <c r="D25" s="77"/>
      <c r="E25" s="77"/>
      <c r="F25" s="77"/>
      <c r="G25" s="64"/>
      <c r="H25" s="64"/>
      <c r="I25" s="64"/>
      <c r="J25" s="64"/>
      <c r="K25" s="64"/>
      <c r="L25" s="64"/>
    </row>
    <row r="26" spans="1:12" ht="13.5" customHeight="1">
      <c r="A26" s="100" t="s">
        <v>157</v>
      </c>
      <c r="B26" s="77"/>
      <c r="C26" s="77"/>
      <c r="D26" s="77"/>
      <c r="E26" s="77"/>
      <c r="F26" s="77"/>
      <c r="G26" s="64"/>
      <c r="H26" s="64"/>
      <c r="I26" s="64"/>
      <c r="J26" s="64"/>
      <c r="K26" s="64"/>
      <c r="L26" s="64"/>
    </row>
    <row r="27" spans="1:12" ht="13.5" customHeight="1">
      <c r="A27" s="100" t="s">
        <v>158</v>
      </c>
      <c r="B27" s="77"/>
      <c r="C27" s="77"/>
      <c r="D27" s="77"/>
      <c r="E27" s="77"/>
      <c r="F27" s="77"/>
      <c r="G27" s="64"/>
      <c r="H27" s="64"/>
      <c r="I27" s="64"/>
      <c r="J27" s="64"/>
      <c r="K27" s="64"/>
      <c r="L27" s="64"/>
    </row>
    <row r="28" spans="1:12" ht="13.5" customHeight="1">
      <c r="A28" s="64"/>
      <c r="B28" s="64"/>
      <c r="C28" s="64"/>
      <c r="D28" s="77"/>
      <c r="E28" s="77"/>
      <c r="F28" s="77"/>
      <c r="G28" s="64"/>
      <c r="H28" s="64"/>
      <c r="I28" s="64"/>
      <c r="J28" s="64"/>
      <c r="K28" s="64"/>
      <c r="L28" s="64"/>
    </row>
    <row r="29" spans="1:12" ht="13.5" customHeight="1">
      <c r="A29" s="78"/>
      <c r="B29" s="77"/>
      <c r="C29" s="77"/>
      <c r="D29" s="77"/>
      <c r="E29" s="77"/>
      <c r="F29" s="77"/>
      <c r="G29" s="64"/>
      <c r="H29" s="64"/>
      <c r="I29" s="64"/>
      <c r="J29" s="64"/>
      <c r="K29" s="64"/>
      <c r="L29" s="64"/>
    </row>
    <row r="30" spans="1:12" ht="13.5" customHeight="1">
      <c r="A30" s="78"/>
      <c r="B30" s="77"/>
      <c r="C30" s="77"/>
      <c r="D30" s="77"/>
      <c r="E30" s="77"/>
      <c r="F30" s="77"/>
      <c r="G30" s="64"/>
      <c r="H30" s="64"/>
      <c r="I30" s="64"/>
      <c r="J30" s="64"/>
      <c r="K30" s="64"/>
      <c r="L30" s="64"/>
    </row>
    <row r="31" spans="1:12" ht="13.5" customHeight="1">
      <c r="A31" s="78"/>
      <c r="B31" s="77"/>
      <c r="C31" s="77"/>
      <c r="D31" s="77"/>
      <c r="E31" s="77"/>
      <c r="F31" s="77"/>
      <c r="G31" s="64"/>
      <c r="H31" s="64"/>
      <c r="I31" s="64"/>
      <c r="J31" s="64"/>
      <c r="K31" s="64"/>
      <c r="L31" s="64"/>
    </row>
    <row r="32" spans="1:12" ht="13.5" customHeight="1">
      <c r="A32" s="78"/>
      <c r="B32" s="77"/>
      <c r="C32" s="77"/>
      <c r="D32" s="77"/>
      <c r="E32" s="77"/>
      <c r="F32" s="77"/>
      <c r="G32" s="64"/>
      <c r="H32" s="64"/>
      <c r="I32" s="64"/>
      <c r="J32" s="64"/>
      <c r="K32" s="64"/>
      <c r="L32" s="64"/>
    </row>
    <row r="33" spans="1:12" ht="13.5" customHeight="1">
      <c r="A33" s="78"/>
      <c r="B33" s="77"/>
      <c r="C33" s="77"/>
      <c r="D33" s="77"/>
      <c r="E33" s="77"/>
      <c r="F33" s="77"/>
      <c r="G33" s="64"/>
      <c r="H33" s="64"/>
      <c r="I33" s="64"/>
      <c r="J33" s="64"/>
      <c r="K33" s="64"/>
      <c r="L33" s="64"/>
    </row>
    <row r="34" spans="1:12" ht="13.5" customHeight="1">
      <c r="A34" s="78"/>
      <c r="B34" s="77"/>
      <c r="C34" s="77"/>
      <c r="D34" s="77"/>
      <c r="E34" s="77"/>
      <c r="F34" s="77"/>
      <c r="G34" s="64"/>
      <c r="H34" s="64"/>
      <c r="I34" s="64"/>
      <c r="J34" s="64"/>
      <c r="K34" s="64"/>
      <c r="L34" s="64"/>
    </row>
    <row r="35" spans="1:12" ht="13.5" customHeight="1">
      <c r="A35" s="78"/>
      <c r="B35" s="77"/>
      <c r="C35" s="77"/>
      <c r="D35" s="77"/>
      <c r="E35" s="77"/>
      <c r="F35" s="77"/>
      <c r="G35" s="64"/>
      <c r="H35" s="64"/>
      <c r="I35" s="64"/>
      <c r="J35" s="64"/>
      <c r="K35" s="64"/>
      <c r="L35" s="64"/>
    </row>
    <row r="36" spans="1:13" s="39" customFormat="1" ht="18.75" customHeight="1">
      <c r="A36" s="492" t="s">
        <v>23</v>
      </c>
      <c r="B36" s="492"/>
      <c r="C36" s="493" t="str">
        <f>C1</f>
        <v>PGS Investigação Petrolífera LTDA</v>
      </c>
      <c r="D36" s="493"/>
      <c r="E36" s="493"/>
      <c r="F36" s="493"/>
      <c r="G36" s="493"/>
      <c r="H36"/>
      <c r="I36" s="527" t="s">
        <v>24</v>
      </c>
      <c r="J36" s="527"/>
      <c r="K36" s="527"/>
      <c r="L36" s="527"/>
      <c r="M36" s="527"/>
    </row>
    <row r="37" spans="1:13" s="38" customFormat="1" ht="6" customHeight="1">
      <c r="A37" s="78"/>
      <c r="B37" s="78"/>
      <c r="C37" s="78"/>
      <c r="D37" s="78"/>
      <c r="E37" s="78"/>
      <c r="F37" s="78"/>
      <c r="G37" s="78"/>
      <c r="H37"/>
      <c r="I37" s="77"/>
      <c r="J37" s="77"/>
      <c r="K37" s="77"/>
      <c r="L37" s="77"/>
      <c r="M37" s="77"/>
    </row>
    <row r="38" spans="1:13" s="38" customFormat="1" ht="16.5" customHeight="1">
      <c r="A38" s="492" t="s">
        <v>28</v>
      </c>
      <c r="B38" s="492"/>
      <c r="C38" s="45">
        <f>C3</f>
        <v>9</v>
      </c>
      <c r="D38" s="78"/>
      <c r="E38" s="42"/>
      <c r="F38" s="496"/>
      <c r="G38" s="496"/>
      <c r="H38"/>
      <c r="I38" s="522" t="s">
        <v>134</v>
      </c>
      <c r="J38" s="522"/>
      <c r="K38" s="522"/>
      <c r="L38" s="522"/>
      <c r="M38" s="522"/>
    </row>
    <row r="39" spans="1:13" s="38" customFormat="1" ht="6" customHeight="1">
      <c r="A39" s="78"/>
      <c r="B39" s="78"/>
      <c r="C39" s="78"/>
      <c r="D39" s="78"/>
      <c r="E39" s="78"/>
      <c r="F39" s="78"/>
      <c r="G39" s="78"/>
      <c r="H39"/>
      <c r="I39" s="78"/>
      <c r="J39" s="78"/>
      <c r="K39" s="78"/>
      <c r="L39" s="78"/>
      <c r="M39" s="78"/>
    </row>
    <row r="40" spans="1:13" s="38" customFormat="1" ht="16.5" customHeight="1">
      <c r="A40" s="492" t="s">
        <v>25</v>
      </c>
      <c r="B40" s="492"/>
      <c r="C40" s="493" t="str">
        <f>C5</f>
        <v>Pesquisa Sísmica Marítima 3D na Bacia Sedimentar do Ceará - Programa CEARÁ_R11_3D</v>
      </c>
      <c r="D40" s="493"/>
      <c r="E40" s="493"/>
      <c r="F40" s="493"/>
      <c r="G40" s="493"/>
      <c r="H40"/>
      <c r="I40" s="524" t="s">
        <v>135</v>
      </c>
      <c r="J40" s="524"/>
      <c r="K40" s="524"/>
      <c r="L40" s="524"/>
      <c r="M40" s="524"/>
    </row>
    <row r="41" spans="1:13" s="38" customFormat="1" ht="12.75" customHeight="1">
      <c r="A41" s="78"/>
      <c r="B41" s="78"/>
      <c r="C41" s="78"/>
      <c r="D41" s="78"/>
      <c r="E41" s="78"/>
      <c r="F41" s="78"/>
      <c r="G41" s="78"/>
      <c r="H41"/>
      <c r="I41" s="521" t="s">
        <v>26</v>
      </c>
      <c r="J41" s="521"/>
      <c r="K41" s="521"/>
      <c r="L41" s="521"/>
      <c r="M41" s="521"/>
    </row>
    <row r="42" spans="1:12" s="38" customFormat="1" ht="6" customHeight="1">
      <c r="A42" s="78"/>
      <c r="B42" s="78"/>
      <c r="C42" s="78"/>
      <c r="D42" s="78"/>
      <c r="E42" s="78"/>
      <c r="F42" s="77"/>
      <c r="G42" s="77"/>
      <c r="H42" s="77"/>
      <c r="I42" s="77"/>
      <c r="J42" s="77"/>
      <c r="K42" s="77"/>
      <c r="L42" s="77"/>
    </row>
    <row r="43" spans="1:13" s="39" customFormat="1" ht="14.25" customHeight="1">
      <c r="A43" s="492" t="s">
        <v>27</v>
      </c>
      <c r="B43" s="492"/>
      <c r="C43" s="494" t="str">
        <f>C8</f>
        <v>02022.002064/2013</v>
      </c>
      <c r="D43" s="494"/>
      <c r="E43" s="78"/>
      <c r="F43" s="492" t="s">
        <v>3</v>
      </c>
      <c r="G43" s="492"/>
      <c r="H43" s="46" t="str">
        <f>H8</f>
        <v>XXXX</v>
      </c>
      <c r="I43" s="77"/>
      <c r="J43" s="77"/>
      <c r="K43" s="77"/>
      <c r="L43"/>
      <c r="M43" s="47" t="s">
        <v>159</v>
      </c>
    </row>
    <row r="44" spans="1:12" s="39" customFormat="1" ht="6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3" ht="16.5" customHeight="1">
      <c r="A45" s="522" t="s">
        <v>160</v>
      </c>
      <c r="B45" s="522"/>
      <c r="C45" s="522"/>
      <c r="D45" s="522"/>
      <c r="E45" s="522"/>
      <c r="F45" s="522"/>
      <c r="G45" s="522"/>
      <c r="H45" s="522"/>
      <c r="I45" s="522"/>
      <c r="J45" s="522"/>
      <c r="K45" s="522"/>
      <c r="L45" s="522"/>
      <c r="M45" s="522"/>
    </row>
    <row r="46" spans="1:12" ht="7.5" customHeight="1">
      <c r="A46" s="78"/>
      <c r="B46" s="77"/>
      <c r="C46" s="77"/>
      <c r="D46" s="77"/>
      <c r="E46" s="77"/>
      <c r="F46" s="64"/>
      <c r="G46" s="64"/>
      <c r="H46" s="64"/>
      <c r="I46" s="64"/>
      <c r="J46" s="64"/>
      <c r="K46" s="77"/>
      <c r="L46" s="77"/>
    </row>
    <row r="47" spans="1:14" ht="15" customHeight="1">
      <c r="A47" s="523" t="s">
        <v>161</v>
      </c>
      <c r="B47" s="523"/>
      <c r="C47" s="523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/>
    </row>
    <row r="48" spans="1:14" ht="13.5" customHeight="1">
      <c r="A48" s="516" t="s">
        <v>34</v>
      </c>
      <c r="B48" s="517" t="s">
        <v>162</v>
      </c>
      <c r="C48" s="517"/>
      <c r="D48" s="517"/>
      <c r="E48" s="518" t="s">
        <v>163</v>
      </c>
      <c r="F48" s="518"/>
      <c r="G48" s="518"/>
      <c r="H48" s="519" t="s">
        <v>164</v>
      </c>
      <c r="I48" s="519"/>
      <c r="J48" s="519"/>
      <c r="K48" s="520" t="s">
        <v>165</v>
      </c>
      <c r="L48" s="520"/>
      <c r="M48" s="520"/>
      <c r="N48"/>
    </row>
    <row r="49" spans="1:14" ht="13.5" customHeight="1">
      <c r="A49" s="516"/>
      <c r="B49" s="517"/>
      <c r="C49" s="517"/>
      <c r="D49" s="517"/>
      <c r="E49" s="101" t="s">
        <v>166</v>
      </c>
      <c r="F49" s="101" t="s">
        <v>167</v>
      </c>
      <c r="G49" s="102" t="s">
        <v>168</v>
      </c>
      <c r="H49" s="101" t="s">
        <v>166</v>
      </c>
      <c r="I49" s="101" t="s">
        <v>167</v>
      </c>
      <c r="J49" s="102" t="s">
        <v>168</v>
      </c>
      <c r="K49" s="101" t="s">
        <v>166</v>
      </c>
      <c r="L49" s="101" t="s">
        <v>167</v>
      </c>
      <c r="M49" s="102" t="s">
        <v>168</v>
      </c>
      <c r="N49"/>
    </row>
    <row r="50" spans="1:14" ht="24" customHeight="1">
      <c r="A50" s="516"/>
      <c r="B50" s="517"/>
      <c r="C50" s="517"/>
      <c r="D50" s="517"/>
      <c r="E50" s="103" t="s">
        <v>169</v>
      </c>
      <c r="F50" s="103" t="s">
        <v>170</v>
      </c>
      <c r="G50" s="104" t="s">
        <v>171</v>
      </c>
      <c r="H50" s="103" t="s">
        <v>169</v>
      </c>
      <c r="I50" s="103" t="s">
        <v>170</v>
      </c>
      <c r="J50" s="104" t="s">
        <v>171</v>
      </c>
      <c r="K50" s="103" t="s">
        <v>169</v>
      </c>
      <c r="L50" s="103" t="s">
        <v>170</v>
      </c>
      <c r="M50" s="104" t="s">
        <v>171</v>
      </c>
      <c r="N50"/>
    </row>
    <row r="51" spans="1:14" ht="12.75" customHeight="1">
      <c r="A51" s="105">
        <v>1</v>
      </c>
      <c r="B51" s="515" t="s">
        <v>172</v>
      </c>
      <c r="C51" s="515"/>
      <c r="D51" s="515"/>
      <c r="E51" s="69"/>
      <c r="F51" s="69"/>
      <c r="G51" s="96"/>
      <c r="H51" s="96"/>
      <c r="I51" s="96"/>
      <c r="J51" s="96"/>
      <c r="K51" s="96"/>
      <c r="L51" s="96"/>
      <c r="M51" s="96"/>
      <c r="N51"/>
    </row>
    <row r="52" spans="1:15" ht="12.75" customHeight="1">
      <c r="A52" s="106">
        <v>2</v>
      </c>
      <c r="B52" s="515" t="s">
        <v>87</v>
      </c>
      <c r="C52" s="515"/>
      <c r="D52" s="515"/>
      <c r="E52" s="96"/>
      <c r="F52" s="96"/>
      <c r="G52" s="96"/>
      <c r="H52" s="96"/>
      <c r="I52" s="96"/>
      <c r="J52" s="96"/>
      <c r="K52" s="96"/>
      <c r="L52" s="96"/>
      <c r="M52" s="96"/>
      <c r="N52" s="100" t="s">
        <v>173</v>
      </c>
      <c r="O52" s="49" t="s">
        <v>174</v>
      </c>
    </row>
    <row r="53" spans="1:15" ht="12.75" customHeight="1">
      <c r="A53" s="106">
        <v>3</v>
      </c>
      <c r="B53" s="515" t="s">
        <v>175</v>
      </c>
      <c r="C53" s="515"/>
      <c r="D53" s="515"/>
      <c r="E53" s="96"/>
      <c r="F53" s="96"/>
      <c r="G53" s="96"/>
      <c r="H53" s="96"/>
      <c r="I53" s="96"/>
      <c r="J53" s="96"/>
      <c r="K53" s="96"/>
      <c r="L53" s="96"/>
      <c r="M53" s="96"/>
      <c r="N53" s="64"/>
      <c r="O53" s="49" t="s">
        <v>176</v>
      </c>
    </row>
    <row r="54" spans="1:15" ht="12.75" customHeight="1">
      <c r="A54" s="106">
        <v>4</v>
      </c>
      <c r="B54" s="515" t="s">
        <v>177</v>
      </c>
      <c r="C54" s="515"/>
      <c r="D54" s="515"/>
      <c r="E54" s="96"/>
      <c r="F54" s="96"/>
      <c r="G54" s="96"/>
      <c r="H54" s="96"/>
      <c r="I54" s="96"/>
      <c r="J54" s="96"/>
      <c r="K54" s="96"/>
      <c r="L54" s="96"/>
      <c r="M54" s="96"/>
      <c r="N54" s="64"/>
      <c r="O54" s="49" t="s">
        <v>178</v>
      </c>
    </row>
    <row r="55" spans="1:15" ht="12.75" customHeight="1">
      <c r="A55" s="106">
        <v>5</v>
      </c>
      <c r="B55" s="515" t="s">
        <v>46</v>
      </c>
      <c r="C55" s="515"/>
      <c r="D55" s="515"/>
      <c r="E55" s="96"/>
      <c r="F55" s="96"/>
      <c r="G55" s="96"/>
      <c r="H55" s="96"/>
      <c r="I55" s="96"/>
      <c r="J55" s="96"/>
      <c r="K55" s="96"/>
      <c r="L55" s="96"/>
      <c r="M55" s="96"/>
      <c r="N55" s="64"/>
      <c r="O55" s="49" t="s">
        <v>179</v>
      </c>
    </row>
    <row r="56" spans="1:15" ht="12.75" customHeight="1">
      <c r="A56" s="106">
        <v>6</v>
      </c>
      <c r="B56" s="515" t="s">
        <v>47</v>
      </c>
      <c r="C56" s="515"/>
      <c r="D56" s="515"/>
      <c r="E56" s="96"/>
      <c r="F56" s="96"/>
      <c r="G56" s="96"/>
      <c r="H56" s="96"/>
      <c r="I56" s="96"/>
      <c r="J56" s="96"/>
      <c r="K56" s="96"/>
      <c r="L56" s="96"/>
      <c r="M56" s="96"/>
      <c r="N56" s="64"/>
      <c r="O56" s="49" t="s">
        <v>180</v>
      </c>
    </row>
    <row r="57" spans="1:15" ht="12.75" customHeight="1">
      <c r="A57" s="106">
        <v>7</v>
      </c>
      <c r="B57" s="515" t="s">
        <v>50</v>
      </c>
      <c r="C57" s="515"/>
      <c r="D57" s="515"/>
      <c r="E57" s="96"/>
      <c r="F57" s="96"/>
      <c r="G57" s="96"/>
      <c r="H57" s="96"/>
      <c r="I57" s="96"/>
      <c r="J57" s="96"/>
      <c r="K57" s="96"/>
      <c r="L57" s="96"/>
      <c r="M57" s="96"/>
      <c r="N57" s="64"/>
      <c r="O57" s="64"/>
    </row>
    <row r="58" spans="1:15" ht="12.75" customHeight="1">
      <c r="A58" s="106">
        <v>8</v>
      </c>
      <c r="B58" s="515" t="s">
        <v>52</v>
      </c>
      <c r="C58" s="515"/>
      <c r="D58" s="515"/>
      <c r="E58" s="96"/>
      <c r="F58" s="96"/>
      <c r="G58" s="96"/>
      <c r="H58" s="96"/>
      <c r="I58" s="96"/>
      <c r="J58" s="96"/>
      <c r="K58" s="96"/>
      <c r="L58" s="96"/>
      <c r="M58" s="96"/>
      <c r="N58" s="100" t="s">
        <v>181</v>
      </c>
      <c r="O58" s="49" t="s">
        <v>182</v>
      </c>
    </row>
    <row r="59" spans="1:15" ht="12.75" customHeight="1">
      <c r="A59" s="106">
        <v>9</v>
      </c>
      <c r="B59" s="515" t="s">
        <v>54</v>
      </c>
      <c r="C59" s="515"/>
      <c r="D59" s="515"/>
      <c r="E59" s="96"/>
      <c r="F59" s="96"/>
      <c r="G59" s="96"/>
      <c r="H59" s="96"/>
      <c r="I59" s="96"/>
      <c r="J59" s="96"/>
      <c r="K59" s="96"/>
      <c r="L59" s="96"/>
      <c r="M59" s="96"/>
      <c r="N59" s="64"/>
      <c r="O59" s="49" t="s">
        <v>183</v>
      </c>
    </row>
    <row r="60" spans="1:15" ht="12.75" customHeight="1">
      <c r="A60" s="106">
        <v>10</v>
      </c>
      <c r="B60" s="515" t="s">
        <v>55</v>
      </c>
      <c r="C60" s="515"/>
      <c r="D60" s="515"/>
      <c r="E60" s="96"/>
      <c r="F60" s="96"/>
      <c r="G60" s="96"/>
      <c r="H60" s="96"/>
      <c r="I60" s="96"/>
      <c r="J60" s="96"/>
      <c r="K60" s="96"/>
      <c r="L60" s="96"/>
      <c r="M60" s="96"/>
      <c r="N60" s="64"/>
      <c r="O60" s="49" t="s">
        <v>184</v>
      </c>
    </row>
    <row r="61" spans="1:15" ht="12.75" customHeight="1">
      <c r="A61" s="106">
        <v>11</v>
      </c>
      <c r="B61" s="515" t="s">
        <v>58</v>
      </c>
      <c r="C61" s="515"/>
      <c r="D61" s="515"/>
      <c r="E61" s="96"/>
      <c r="F61" s="96"/>
      <c r="G61" s="96"/>
      <c r="H61" s="96"/>
      <c r="I61" s="96"/>
      <c r="J61" s="96"/>
      <c r="K61" s="96"/>
      <c r="L61" s="96"/>
      <c r="M61" s="96"/>
      <c r="N61" s="64"/>
      <c r="O61" s="49" t="s">
        <v>185</v>
      </c>
    </row>
    <row r="62" spans="1:15" ht="12.75" customHeight="1">
      <c r="A62" s="106">
        <v>12</v>
      </c>
      <c r="B62" s="515" t="s">
        <v>60</v>
      </c>
      <c r="C62" s="515"/>
      <c r="D62" s="515"/>
      <c r="E62" s="96"/>
      <c r="F62" s="96"/>
      <c r="G62" s="96"/>
      <c r="H62" s="96"/>
      <c r="I62" s="96"/>
      <c r="J62" s="96"/>
      <c r="K62" s="96"/>
      <c r="L62" s="96"/>
      <c r="M62" s="96"/>
      <c r="N62" s="64"/>
      <c r="O62" s="49" t="s">
        <v>186</v>
      </c>
    </row>
    <row r="63" spans="1:15" ht="12.75" customHeight="1">
      <c r="A63" s="106">
        <v>13</v>
      </c>
      <c r="B63" s="515" t="s">
        <v>61</v>
      </c>
      <c r="C63" s="515"/>
      <c r="D63" s="515"/>
      <c r="E63" s="96"/>
      <c r="F63" s="96"/>
      <c r="G63" s="96"/>
      <c r="H63" s="96"/>
      <c r="I63" s="96"/>
      <c r="J63" s="96"/>
      <c r="K63" s="96"/>
      <c r="L63" s="96"/>
      <c r="M63" s="96"/>
      <c r="N63" s="64"/>
      <c r="O63" s="49" t="s">
        <v>187</v>
      </c>
    </row>
    <row r="64" spans="1:14" ht="12.75" customHeight="1">
      <c r="A64" s="106">
        <v>14</v>
      </c>
      <c r="B64" s="515" t="s">
        <v>62</v>
      </c>
      <c r="C64" s="515"/>
      <c r="D64" s="515"/>
      <c r="E64" s="96"/>
      <c r="F64" s="96"/>
      <c r="G64" s="96"/>
      <c r="H64" s="96"/>
      <c r="I64" s="96"/>
      <c r="J64" s="96"/>
      <c r="K64" s="96"/>
      <c r="L64" s="96"/>
      <c r="M64" s="96"/>
      <c r="N64"/>
    </row>
    <row r="65" spans="1:14" ht="12.75" customHeight="1">
      <c r="A65" s="106">
        <v>15</v>
      </c>
      <c r="B65" s="515" t="s">
        <v>63</v>
      </c>
      <c r="C65" s="515"/>
      <c r="D65" s="515"/>
      <c r="E65" s="96"/>
      <c r="F65" s="96"/>
      <c r="G65" s="96"/>
      <c r="H65" s="96"/>
      <c r="I65" s="96"/>
      <c r="J65" s="96"/>
      <c r="K65" s="96"/>
      <c r="L65" s="96"/>
      <c r="M65" s="96"/>
      <c r="N65"/>
    </row>
    <row r="66" spans="1:14" ht="12.75" customHeight="1">
      <c r="A66" s="106">
        <v>16</v>
      </c>
      <c r="B66" s="515" t="s">
        <v>188</v>
      </c>
      <c r="C66" s="515"/>
      <c r="D66" s="515"/>
      <c r="E66" s="96"/>
      <c r="F66" s="96"/>
      <c r="G66" s="96"/>
      <c r="H66" s="96"/>
      <c r="I66" s="96"/>
      <c r="J66" s="96"/>
      <c r="K66" s="96"/>
      <c r="L66" s="96"/>
      <c r="M66" s="96"/>
      <c r="N66"/>
    </row>
    <row r="67" spans="1:14" ht="12.75" customHeight="1">
      <c r="A67" s="106">
        <v>17</v>
      </c>
      <c r="B67" s="515" t="s">
        <v>189</v>
      </c>
      <c r="C67" s="515"/>
      <c r="D67" s="515"/>
      <c r="E67" s="96"/>
      <c r="F67" s="96"/>
      <c r="G67" s="96"/>
      <c r="H67" s="96"/>
      <c r="I67" s="96"/>
      <c r="J67" s="96"/>
      <c r="K67" s="96"/>
      <c r="L67" s="96"/>
      <c r="M67" s="96"/>
      <c r="N67"/>
    </row>
    <row r="68" spans="1:14" ht="12.75" customHeight="1">
      <c r="A68" s="106">
        <v>18</v>
      </c>
      <c r="B68" s="515" t="s">
        <v>65</v>
      </c>
      <c r="C68" s="515"/>
      <c r="D68" s="515"/>
      <c r="E68" s="96"/>
      <c r="F68" s="96"/>
      <c r="G68" s="96"/>
      <c r="H68" s="96"/>
      <c r="I68" s="96"/>
      <c r="J68" s="96"/>
      <c r="K68" s="96"/>
      <c r="L68" s="96"/>
      <c r="M68" s="96"/>
      <c r="N68"/>
    </row>
    <row r="69" spans="1:14" ht="12.75" customHeight="1">
      <c r="A69" s="106">
        <v>19</v>
      </c>
      <c r="B69" s="515" t="s">
        <v>66</v>
      </c>
      <c r="C69" s="515"/>
      <c r="D69" s="515"/>
      <c r="E69" s="96"/>
      <c r="F69" s="96"/>
      <c r="G69" s="107"/>
      <c r="H69" s="107"/>
      <c r="I69" s="107"/>
      <c r="J69" s="107"/>
      <c r="K69" s="107"/>
      <c r="L69" s="107"/>
      <c r="M69" s="107"/>
      <c r="N69"/>
    </row>
    <row r="70" spans="1:14" ht="12.75" customHeight="1">
      <c r="A70" s="106">
        <v>20</v>
      </c>
      <c r="B70" s="515" t="s">
        <v>190</v>
      </c>
      <c r="C70" s="515"/>
      <c r="D70" s="515"/>
      <c r="E70" s="96"/>
      <c r="F70" s="96"/>
      <c r="G70" s="107"/>
      <c r="H70" s="107"/>
      <c r="I70" s="107"/>
      <c r="J70" s="107"/>
      <c r="K70" s="107"/>
      <c r="L70" s="107"/>
      <c r="M70" s="107"/>
      <c r="N70"/>
    </row>
    <row r="71" spans="1:14" ht="12.75" customHeight="1">
      <c r="A71" s="108"/>
      <c r="B71" s="515" t="s">
        <v>133</v>
      </c>
      <c r="C71" s="515"/>
      <c r="D71" s="515"/>
      <c r="E71" s="109"/>
      <c r="F71" s="109"/>
      <c r="G71" s="110"/>
      <c r="H71" s="110"/>
      <c r="I71" s="111"/>
      <c r="J71" s="111"/>
      <c r="K71" s="112"/>
      <c r="L71" s="112"/>
      <c r="M71" s="112"/>
      <c r="N71"/>
    </row>
    <row r="72" spans="1:14" ht="12.75" customHeight="1">
      <c r="A72" s="106">
        <v>21</v>
      </c>
      <c r="B72" s="514" t="str">
        <f>IF('PCP - Tabela 1'!C37=0,"",'PCP - Tabela 1'!C37)</f>
        <v>Embalagens Tetrapak</v>
      </c>
      <c r="C72" s="514"/>
      <c r="D72" s="514"/>
      <c r="E72" s="96"/>
      <c r="F72" s="96"/>
      <c r="G72" s="96"/>
      <c r="H72" s="96"/>
      <c r="I72" s="96"/>
      <c r="J72" s="96"/>
      <c r="K72" s="96"/>
      <c r="L72" s="96"/>
      <c r="M72" s="96"/>
      <c r="N72"/>
    </row>
    <row r="73" spans="1:14" ht="12.75" customHeight="1">
      <c r="A73" s="106">
        <v>22</v>
      </c>
      <c r="B73" s="514" t="str">
        <f>IF('PCP - Tabela 1'!C38=0,"",'PCP - Tabela 1'!C38)</f>
        <v>Resíduo de Óleo Vegetal</v>
      </c>
      <c r="C73" s="514"/>
      <c r="D73" s="514"/>
      <c r="E73" s="96"/>
      <c r="F73" s="96"/>
      <c r="G73" s="96"/>
      <c r="H73" s="96"/>
      <c r="I73" s="96"/>
      <c r="J73" s="96"/>
      <c r="K73" s="96"/>
      <c r="L73" s="96"/>
      <c r="M73" s="96"/>
      <c r="N73"/>
    </row>
    <row r="74" spans="1:14" ht="12.75" customHeight="1">
      <c r="A74" s="106">
        <v>23</v>
      </c>
      <c r="B74" s="514" t="str">
        <f>IF('PCP - Tabela 1'!C39=0,"",'PCP - Tabela 1'!C39)</f>
        <v>Segmentos de Rede</v>
      </c>
      <c r="C74" s="514"/>
      <c r="D74" s="514"/>
      <c r="E74" s="96"/>
      <c r="F74" s="96"/>
      <c r="G74" s="96"/>
      <c r="H74" s="96"/>
      <c r="I74" s="96"/>
      <c r="J74" s="96"/>
      <c r="K74" s="96"/>
      <c r="L74" s="96"/>
      <c r="M74" s="96"/>
      <c r="N74"/>
    </row>
    <row r="75" spans="1:14" ht="12.75" customHeight="1">
      <c r="A75" s="106">
        <v>24</v>
      </c>
      <c r="B75" s="514">
        <f>IF('PCP - Tabela 1'!C40=0,"",'PCP - Tabela 1'!C40)</f>
      </c>
      <c r="C75" s="514"/>
      <c r="D75" s="514"/>
      <c r="E75" s="96"/>
      <c r="F75" s="96"/>
      <c r="G75" s="96"/>
      <c r="H75" s="96"/>
      <c r="I75" s="96"/>
      <c r="J75" s="96"/>
      <c r="K75" s="96"/>
      <c r="L75" s="96"/>
      <c r="M75" s="96"/>
      <c r="N75"/>
    </row>
    <row r="76" spans="1:14" ht="12.75" customHeight="1">
      <c r="A76" s="113">
        <v>25</v>
      </c>
      <c r="B76" s="514">
        <f>IF('PCP - Tabela 1'!C41=0,"",'PCP - Tabela 1'!C41)</f>
      </c>
      <c r="C76" s="514"/>
      <c r="D76" s="514"/>
      <c r="E76" s="96"/>
      <c r="F76" s="96"/>
      <c r="G76" s="96"/>
      <c r="H76" s="96"/>
      <c r="I76" s="96"/>
      <c r="J76" s="96"/>
      <c r="K76" s="96"/>
      <c r="L76" s="96"/>
      <c r="M76" s="96"/>
      <c r="N76"/>
    </row>
  </sheetData>
  <sheetProtection sheet="1"/>
  <mergeCells count="83">
    <mergeCell ref="A1:B1"/>
    <mergeCell ref="C1:G1"/>
    <mergeCell ref="I1:M1"/>
    <mergeCell ref="A3:B3"/>
    <mergeCell ref="F3:G3"/>
    <mergeCell ref="I3:M3"/>
    <mergeCell ref="A5:B5"/>
    <mergeCell ref="C5:G5"/>
    <mergeCell ref="I5:M5"/>
    <mergeCell ref="I6:M6"/>
    <mergeCell ref="A8:B8"/>
    <mergeCell ref="C8:D8"/>
    <mergeCell ref="F8:G8"/>
    <mergeCell ref="A10:M10"/>
    <mergeCell ref="A12:M12"/>
    <mergeCell ref="A13:A16"/>
    <mergeCell ref="B13:G16"/>
    <mergeCell ref="H13:J16"/>
    <mergeCell ref="K13:K16"/>
    <mergeCell ref="L13:L16"/>
    <mergeCell ref="M13:M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A36:B36"/>
    <mergeCell ref="C36:G36"/>
    <mergeCell ref="I36:M36"/>
    <mergeCell ref="A38:B38"/>
    <mergeCell ref="F38:G38"/>
    <mergeCell ref="I38:M38"/>
    <mergeCell ref="A40:B40"/>
    <mergeCell ref="C40:G40"/>
    <mergeCell ref="I40:M40"/>
    <mergeCell ref="I41:M41"/>
    <mergeCell ref="A43:B43"/>
    <mergeCell ref="C43:D43"/>
    <mergeCell ref="F43:G43"/>
    <mergeCell ref="A45:M45"/>
    <mergeCell ref="A47:M47"/>
    <mergeCell ref="A48:A50"/>
    <mergeCell ref="B48:D50"/>
    <mergeCell ref="E48:G48"/>
    <mergeCell ref="H48:J48"/>
    <mergeCell ref="K48:M48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6:D76"/>
    <mergeCell ref="B70:D70"/>
    <mergeCell ref="B71:D71"/>
    <mergeCell ref="B72:D72"/>
    <mergeCell ref="B73:D73"/>
    <mergeCell ref="B74:D74"/>
    <mergeCell ref="B75:D75"/>
  </mergeCells>
  <printOptions horizontalCentered="1"/>
  <pageMargins left="0.7881944444444444" right="0.7875" top="1.4354166666666668" bottom="0.5902777777777778" header="0.5902777777777778" footer="0.5118055555555555"/>
  <pageSetup horizontalDpi="300" verticalDpi="300" orientation="landscape" paperSize="9" scale="71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4"/>
  <sheetViews>
    <sheetView view="pageBreakPreview" zoomScale="80" zoomScaleSheetLayoutView="80" zoomScalePageLayoutView="0" workbookViewId="0" topLeftCell="A1">
      <selection activeCell="C3" sqref="C3"/>
    </sheetView>
  </sheetViews>
  <sheetFormatPr defaultColWidth="9.140625" defaultRowHeight="12.75"/>
  <cols>
    <col min="1" max="1" width="10.8515625" style="37" customWidth="1"/>
    <col min="2" max="2" width="15.28125" style="37" customWidth="1"/>
    <col min="3" max="3" width="8.7109375" style="37" customWidth="1"/>
    <col min="4" max="7" width="8.00390625" style="37" customWidth="1"/>
    <col min="8" max="8" width="19.57421875" style="37" customWidth="1"/>
    <col min="9" max="9" width="1.57421875" style="37" customWidth="1"/>
    <col min="10" max="10" width="12.8515625" style="37" customWidth="1"/>
    <col min="11" max="11" width="11.421875" style="37" customWidth="1"/>
    <col min="12" max="12" width="9.00390625" style="37" customWidth="1"/>
    <col min="13" max="13" width="22.8515625" style="37" customWidth="1"/>
    <col min="14" max="14" width="11.7109375" style="37" customWidth="1"/>
    <col min="15" max="15" width="12.140625" style="37" customWidth="1"/>
    <col min="16" max="16" width="15.7109375" style="37" customWidth="1"/>
    <col min="17" max="17" width="5.00390625" style="37" customWidth="1"/>
    <col min="18" max="16384" width="9.140625" style="37" customWidth="1"/>
  </cols>
  <sheetData>
    <row r="1" spans="1:15" s="39" customFormat="1" ht="24.75" customHeight="1">
      <c r="A1" s="505" t="s">
        <v>23</v>
      </c>
      <c r="B1" s="505"/>
      <c r="C1" s="493" t="str">
        <f>IF('PCP - Tabela 1'!B1=0,"",'PCP - Tabela 1'!B1)</f>
        <v>PGS Investigação Petrolífera LTDA</v>
      </c>
      <c r="D1" s="493"/>
      <c r="E1" s="493"/>
      <c r="F1" s="493"/>
      <c r="G1" s="493"/>
      <c r="H1" s="493"/>
      <c r="J1" s="495" t="s">
        <v>24</v>
      </c>
      <c r="K1" s="495"/>
      <c r="L1" s="495"/>
      <c r="M1" s="495"/>
      <c r="N1" s="495"/>
      <c r="O1" s="495"/>
    </row>
    <row r="2" spans="8:14" s="38" customFormat="1" ht="6" customHeight="1">
      <c r="H2" s="31"/>
      <c r="I2" s="39"/>
      <c r="J2" s="39"/>
      <c r="K2" s="39"/>
      <c r="L2" s="39"/>
      <c r="M2" s="39"/>
      <c r="N2" s="39"/>
    </row>
    <row r="3" spans="1:15" s="38" customFormat="1" ht="18" customHeight="1">
      <c r="A3" s="492" t="s">
        <v>71</v>
      </c>
      <c r="B3" s="492"/>
      <c r="C3" s="114">
        <f>IF('PCP - Tabela 2'!C3=0,"",'PCP - Tabela 2'!C3)</f>
        <v>9</v>
      </c>
      <c r="D3" s="115"/>
      <c r="E3" s="538"/>
      <c r="F3" s="538"/>
      <c r="G3" s="496"/>
      <c r="H3" s="496"/>
      <c r="J3" s="511" t="s">
        <v>134</v>
      </c>
      <c r="K3" s="511"/>
      <c r="L3" s="511"/>
      <c r="M3" s="511"/>
      <c r="N3" s="511"/>
      <c r="O3" s="511"/>
    </row>
    <row r="4" s="38" customFormat="1" ht="6" customHeight="1"/>
    <row r="5" spans="1:15" s="38" customFormat="1" ht="18" customHeight="1">
      <c r="A5" s="492" t="s">
        <v>25</v>
      </c>
      <c r="B5" s="492"/>
      <c r="C5" s="493" t="str">
        <f>IF('PCP - Tabela 1'!B3=0,"",'PCP - Tabela 1'!B3)</f>
        <v>Pesquisa Sísmica Marítima 3D na Bacia Sedimentar do Ceará - Programa CEARÁ_R11_3D</v>
      </c>
      <c r="D5" s="493"/>
      <c r="E5" s="493"/>
      <c r="F5" s="493"/>
      <c r="G5" s="493"/>
      <c r="H5" s="493"/>
      <c r="J5" s="513" t="s">
        <v>135</v>
      </c>
      <c r="K5" s="513"/>
      <c r="L5" s="513"/>
      <c r="M5" s="513"/>
      <c r="N5" s="513"/>
      <c r="O5" s="513"/>
    </row>
    <row r="6" spans="10:15" s="38" customFormat="1" ht="14.25" customHeight="1">
      <c r="J6" s="510" t="s">
        <v>26</v>
      </c>
      <c r="K6" s="510"/>
      <c r="L6" s="510"/>
      <c r="M6" s="510"/>
      <c r="N6" s="510"/>
      <c r="O6" s="510"/>
    </row>
    <row r="7" spans="12:14" s="38" customFormat="1" ht="6" customHeight="1">
      <c r="L7" s="39"/>
      <c r="M7" s="39"/>
      <c r="N7" s="39"/>
    </row>
    <row r="8" spans="1:15" s="38" customFormat="1" ht="15.75" customHeight="1">
      <c r="A8" s="492" t="s">
        <v>27</v>
      </c>
      <c r="B8" s="492"/>
      <c r="C8" s="494" t="str">
        <f>IF('PCP - Tabela 1'!B5=0,"",'PCP - Tabela 1'!B5)</f>
        <v>02022.002064/2013</v>
      </c>
      <c r="D8" s="494"/>
      <c r="E8" s="494"/>
      <c r="H8" s="536" t="s">
        <v>3</v>
      </c>
      <c r="I8" s="536"/>
      <c r="J8" s="116" t="str">
        <f>IF('Relatório PCP - Tabela 3'!H8=0,"",'Relatório PCP - Tabela 3'!H8)</f>
        <v>XXXX</v>
      </c>
      <c r="K8" s="117"/>
      <c r="L8" s="118"/>
      <c r="M8" s="118"/>
      <c r="O8" s="47" t="s">
        <v>191</v>
      </c>
    </row>
    <row r="9" s="38" customFormat="1" ht="6" customHeight="1"/>
    <row r="10" spans="1:16" ht="18" customHeight="1">
      <c r="A10" s="511" t="s">
        <v>192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</row>
    <row r="11" spans="1:15" ht="6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6" s="39" customFormat="1" ht="15.75" customHeight="1">
      <c r="A12" s="537" t="s">
        <v>193</v>
      </c>
      <c r="B12" s="537"/>
      <c r="C12" s="537"/>
      <c r="D12" s="537"/>
      <c r="E12" s="537"/>
      <c r="F12" s="537"/>
      <c r="G12" s="537"/>
      <c r="H12" s="537"/>
      <c r="J12" s="537" t="s">
        <v>194</v>
      </c>
      <c r="K12" s="537"/>
      <c r="L12" s="537"/>
      <c r="M12" s="537"/>
      <c r="N12" s="537"/>
      <c r="O12" s="537"/>
      <c r="P12" s="537"/>
    </row>
    <row r="13" spans="1:16" s="39" customFormat="1" ht="14.25" customHeight="1">
      <c r="A13" s="534" t="s">
        <v>34</v>
      </c>
      <c r="B13" s="534" t="s">
        <v>195</v>
      </c>
      <c r="C13" s="534"/>
      <c r="D13" s="534"/>
      <c r="E13" s="534"/>
      <c r="F13" s="534"/>
      <c r="G13" s="534"/>
      <c r="H13" s="534" t="s">
        <v>196</v>
      </c>
      <c r="J13" s="534" t="s">
        <v>197</v>
      </c>
      <c r="K13" s="533" t="s">
        <v>198</v>
      </c>
      <c r="L13" s="534" t="s">
        <v>154</v>
      </c>
      <c r="M13" s="533" t="s">
        <v>199</v>
      </c>
      <c r="N13" s="534" t="s">
        <v>200</v>
      </c>
      <c r="O13" s="534"/>
      <c r="P13" s="535" t="s">
        <v>201</v>
      </c>
    </row>
    <row r="14" spans="1:16" s="39" customFormat="1" ht="14.25" customHeight="1">
      <c r="A14" s="534"/>
      <c r="B14" s="534"/>
      <c r="C14" s="534"/>
      <c r="D14" s="534"/>
      <c r="E14" s="534"/>
      <c r="F14" s="534"/>
      <c r="G14" s="534"/>
      <c r="H14" s="534"/>
      <c r="J14" s="534"/>
      <c r="K14" s="533"/>
      <c r="L14" s="534"/>
      <c r="M14" s="533"/>
      <c r="N14" s="516" t="s">
        <v>202</v>
      </c>
      <c r="O14" s="516" t="s">
        <v>203</v>
      </c>
      <c r="P14" s="535"/>
    </row>
    <row r="15" spans="1:16" s="39" customFormat="1" ht="14.25" customHeight="1">
      <c r="A15" s="534"/>
      <c r="B15" s="534"/>
      <c r="C15" s="534"/>
      <c r="D15" s="534"/>
      <c r="E15" s="534"/>
      <c r="F15" s="534"/>
      <c r="G15" s="534"/>
      <c r="H15" s="534"/>
      <c r="J15" s="534"/>
      <c r="K15" s="533"/>
      <c r="L15" s="534"/>
      <c r="M15" s="533"/>
      <c r="N15" s="516"/>
      <c r="O15" s="516"/>
      <c r="P15" s="535"/>
    </row>
    <row r="16" spans="1:16" s="39" customFormat="1" ht="13.5" customHeight="1">
      <c r="A16" s="92">
        <v>1</v>
      </c>
      <c r="B16" s="455"/>
      <c r="C16" s="456"/>
      <c r="D16" s="456"/>
      <c r="E16" s="456"/>
      <c r="F16" s="456"/>
      <c r="G16" s="457"/>
      <c r="H16" s="93"/>
      <c r="J16" s="34"/>
      <c r="K16" s="34"/>
      <c r="L16" s="119"/>
      <c r="M16" s="119"/>
      <c r="N16" s="120"/>
      <c r="O16" s="120"/>
      <c r="P16" s="121"/>
    </row>
    <row r="17" spans="1:16" s="39" customFormat="1" ht="13.5" customHeight="1">
      <c r="A17" s="92">
        <v>2</v>
      </c>
      <c r="B17" s="455"/>
      <c r="C17" s="456"/>
      <c r="D17" s="456"/>
      <c r="E17" s="456"/>
      <c r="F17" s="456"/>
      <c r="G17" s="457"/>
      <c r="H17" s="93"/>
      <c r="J17" s="34"/>
      <c r="K17" s="34"/>
      <c r="L17" s="119"/>
      <c r="M17" s="119"/>
      <c r="N17" s="120"/>
      <c r="O17" s="120"/>
      <c r="P17" s="121"/>
    </row>
    <row r="18" spans="1:16" s="39" customFormat="1" ht="13.5" customHeight="1">
      <c r="A18" s="92">
        <v>3</v>
      </c>
      <c r="B18" s="455"/>
      <c r="C18" s="456"/>
      <c r="D18" s="456"/>
      <c r="E18" s="456"/>
      <c r="F18" s="456"/>
      <c r="G18" s="457"/>
      <c r="H18" s="93"/>
      <c r="J18" s="34"/>
      <c r="K18" s="34"/>
      <c r="L18" s="119"/>
      <c r="M18" s="119"/>
      <c r="N18" s="120"/>
      <c r="O18" s="120"/>
      <c r="P18" s="121"/>
    </row>
    <row r="19" spans="1:16" s="39" customFormat="1" ht="13.5" customHeight="1">
      <c r="A19" s="92">
        <v>4</v>
      </c>
      <c r="B19" s="455"/>
      <c r="C19" s="456"/>
      <c r="D19" s="456"/>
      <c r="E19" s="456"/>
      <c r="F19" s="456"/>
      <c r="G19" s="457"/>
      <c r="H19" s="93"/>
      <c r="J19" s="34"/>
      <c r="K19" s="34"/>
      <c r="L19" s="119"/>
      <c r="M19" s="119"/>
      <c r="N19" s="120"/>
      <c r="O19" s="120"/>
      <c r="P19" s="121"/>
    </row>
    <row r="20" spans="1:16" s="39" customFormat="1" ht="13.5" customHeight="1">
      <c r="A20" s="92">
        <v>5</v>
      </c>
      <c r="B20" s="455"/>
      <c r="C20" s="456"/>
      <c r="D20" s="456"/>
      <c r="E20" s="456"/>
      <c r="F20" s="456"/>
      <c r="G20" s="457"/>
      <c r="H20" s="93"/>
      <c r="J20" s="34"/>
      <c r="K20" s="34"/>
      <c r="L20" s="119"/>
      <c r="M20" s="119"/>
      <c r="N20" s="120"/>
      <c r="O20" s="120"/>
      <c r="P20" s="121"/>
    </row>
    <row r="21" spans="1:15" ht="6" customHeight="1">
      <c r="A21" s="38"/>
      <c r="B21" s="38"/>
      <c r="C21" s="38"/>
      <c r="D21" s="38"/>
      <c r="E21" s="38"/>
      <c r="F21" s="38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3.5" customHeight="1">
      <c r="A22" s="48" t="s">
        <v>78</v>
      </c>
      <c r="B22" s="122" t="s">
        <v>204</v>
      </c>
      <c r="C22" s="1"/>
      <c r="D22" s="1"/>
      <c r="E22" s="1"/>
      <c r="F22" s="1"/>
      <c r="G22" s="38"/>
      <c r="H22" s="39"/>
      <c r="I22" s="39"/>
      <c r="J22" s="39"/>
      <c r="K22" s="39"/>
      <c r="L22" s="39"/>
      <c r="M22" s="39"/>
      <c r="N22" s="39"/>
      <c r="O22" s="39"/>
    </row>
    <row r="23" spans="1:15" ht="13.5" customHeight="1">
      <c r="A23" s="55" t="s">
        <v>82</v>
      </c>
      <c r="B23" s="66" t="s">
        <v>205</v>
      </c>
      <c r="C23" s="39"/>
      <c r="D23" s="39"/>
      <c r="E23" s="39"/>
      <c r="F23" s="39"/>
      <c r="H23" s="39"/>
      <c r="I23" s="39"/>
      <c r="J23" s="39"/>
      <c r="K23" s="39"/>
      <c r="L23" s="39"/>
      <c r="M23" s="39"/>
      <c r="N23" s="39"/>
      <c r="O23" s="39"/>
    </row>
    <row r="24" spans="1:15" ht="13.5" customHeight="1">
      <c r="A24" s="39"/>
      <c r="B24" s="123" t="s">
        <v>206</v>
      </c>
      <c r="C24" s="39"/>
      <c r="D24" s="39"/>
      <c r="E24" s="39"/>
      <c r="F24" s="39"/>
      <c r="H24" s="39"/>
      <c r="I24" s="39"/>
      <c r="J24" s="39"/>
      <c r="K24" s="39"/>
      <c r="L24" s="39"/>
      <c r="M24" s="39"/>
      <c r="N24" s="39"/>
      <c r="O24" s="39"/>
    </row>
    <row r="25" spans="1:15" ht="13.5" customHeight="1">
      <c r="A25" s="39"/>
      <c r="B25" s="66" t="s">
        <v>207</v>
      </c>
      <c r="C25" s="39"/>
      <c r="D25" s="39"/>
      <c r="E25" s="39"/>
      <c r="F25" s="39"/>
      <c r="H25" s="39"/>
      <c r="I25" s="39"/>
      <c r="J25" s="39"/>
      <c r="K25" s="39"/>
      <c r="L25" s="39"/>
      <c r="M25" s="39"/>
      <c r="N25" s="39"/>
      <c r="O25" s="39"/>
    </row>
    <row r="26" spans="1:15" ht="13.5" customHeight="1">
      <c r="A26" s="39"/>
      <c r="B26" s="66" t="s">
        <v>208</v>
      </c>
      <c r="C26" s="39"/>
      <c r="D26" s="39"/>
      <c r="E26" s="39"/>
      <c r="F26" s="39"/>
      <c r="H26" s="39"/>
      <c r="I26" s="39"/>
      <c r="J26" s="39"/>
      <c r="K26" s="39"/>
      <c r="L26" s="39"/>
      <c r="M26" s="39"/>
      <c r="N26" s="39"/>
      <c r="O26" s="39"/>
    </row>
    <row r="27" spans="10:15" ht="6" customHeight="1">
      <c r="J27" s="39"/>
      <c r="K27" s="39"/>
      <c r="L27" s="39"/>
      <c r="M27" s="39"/>
      <c r="N27" s="39"/>
      <c r="O27" s="39"/>
    </row>
    <row r="28" spans="1:15" ht="14.25" customHeight="1">
      <c r="A28" s="504" t="s">
        <v>89</v>
      </c>
      <c r="B28" s="504"/>
      <c r="C28" s="504"/>
      <c r="D28" s="504"/>
      <c r="E28" s="504"/>
      <c r="F28" s="504"/>
      <c r="G28" s="504"/>
      <c r="H28" s="504"/>
      <c r="I28" s="39"/>
      <c r="J28" s="504" t="s">
        <v>209</v>
      </c>
      <c r="K28" s="504"/>
      <c r="L28" s="504"/>
      <c r="M28" s="504"/>
      <c r="N28" s="504"/>
      <c r="O28" s="504"/>
    </row>
    <row r="29" spans="1:15" ht="13.5" customHeight="1">
      <c r="A29" s="124" t="s">
        <v>90</v>
      </c>
      <c r="B29" s="503" t="s">
        <v>91</v>
      </c>
      <c r="C29" s="503"/>
      <c r="D29" s="124" t="s">
        <v>103</v>
      </c>
      <c r="E29" s="503" t="s">
        <v>104</v>
      </c>
      <c r="F29" s="503"/>
      <c r="G29" s="125"/>
      <c r="H29" s="60" t="s">
        <v>133</v>
      </c>
      <c r="I29" s="39"/>
      <c r="J29" s="62" t="s">
        <v>210</v>
      </c>
      <c r="K29" s="503" t="s">
        <v>211</v>
      </c>
      <c r="L29" s="503"/>
      <c r="M29" s="503"/>
      <c r="N29" s="503"/>
      <c r="O29" s="503"/>
    </row>
    <row r="30" spans="1:15" ht="13.5" customHeight="1">
      <c r="A30" s="62" t="s">
        <v>92</v>
      </c>
      <c r="B30" s="540" t="s">
        <v>93</v>
      </c>
      <c r="C30" s="540"/>
      <c r="D30" s="62" t="s">
        <v>105</v>
      </c>
      <c r="E30" s="540" t="s">
        <v>106</v>
      </c>
      <c r="F30" s="540"/>
      <c r="G30" s="59" t="s">
        <v>111</v>
      </c>
      <c r="H30" s="126" t="str">
        <f>IF('PCP - Tabela 2'!K32=0,"",'PCP - Tabela 2'!K32)</f>
        <v>Blendagem</v>
      </c>
      <c r="I30" s="39"/>
      <c r="J30" s="62" t="s">
        <v>212</v>
      </c>
      <c r="K30" s="503" t="s">
        <v>213</v>
      </c>
      <c r="L30" s="503"/>
      <c r="M30" s="503"/>
      <c r="N30" s="503"/>
      <c r="O30" s="503"/>
    </row>
    <row r="31" spans="1:15" ht="13.5" customHeight="1">
      <c r="A31" s="62" t="s">
        <v>94</v>
      </c>
      <c r="B31" s="503" t="s">
        <v>95</v>
      </c>
      <c r="C31" s="503"/>
      <c r="D31" s="62" t="s">
        <v>107</v>
      </c>
      <c r="E31" s="503" t="s">
        <v>108</v>
      </c>
      <c r="F31" s="503"/>
      <c r="G31" s="59" t="s">
        <v>112</v>
      </c>
      <c r="H31" s="126">
        <f>IF('PCP - Tabela 2'!K33=0,"",'PCP - Tabela 2'!K33)</f>
      </c>
      <c r="I31" s="39"/>
      <c r="J31" s="62" t="s">
        <v>214</v>
      </c>
      <c r="K31" s="503" t="s">
        <v>215</v>
      </c>
      <c r="L31" s="503"/>
      <c r="M31" s="503"/>
      <c r="N31" s="503"/>
      <c r="O31" s="503"/>
    </row>
    <row r="32" spans="1:15" ht="13.5" customHeight="1">
      <c r="A32" s="62" t="s">
        <v>96</v>
      </c>
      <c r="B32" s="503" t="s">
        <v>97</v>
      </c>
      <c r="C32" s="503"/>
      <c r="D32" s="62" t="s">
        <v>109</v>
      </c>
      <c r="E32" s="503" t="s">
        <v>110</v>
      </c>
      <c r="F32" s="503"/>
      <c r="G32" s="59" t="s">
        <v>113</v>
      </c>
      <c r="H32" s="126">
        <f>IF('PCP - Tabela 2'!K34=0,"",'PCP - Tabela 2'!K34)</f>
      </c>
      <c r="I32" s="39"/>
      <c r="J32" s="62" t="s">
        <v>216</v>
      </c>
      <c r="K32" s="503" t="s">
        <v>217</v>
      </c>
      <c r="L32" s="503"/>
      <c r="M32" s="503"/>
      <c r="N32" s="503"/>
      <c r="O32" s="503"/>
    </row>
    <row r="33" spans="1:8" ht="13.5" customHeight="1">
      <c r="A33" s="62" t="s">
        <v>99</v>
      </c>
      <c r="B33" s="503" t="s">
        <v>100</v>
      </c>
      <c r="C33" s="503"/>
      <c r="E33" s="539"/>
      <c r="F33" s="539"/>
      <c r="G33" s="59" t="s">
        <v>114</v>
      </c>
      <c r="H33" s="126">
        <f>IF('PCP - Tabela 2'!K35=0,"",'PCP - Tabela 2'!K35)</f>
      </c>
    </row>
    <row r="34" spans="1:8" ht="13.5" customHeight="1">
      <c r="A34" s="62" t="s">
        <v>101</v>
      </c>
      <c r="B34" s="503" t="s">
        <v>102</v>
      </c>
      <c r="C34" s="503"/>
      <c r="G34" s="59" t="s">
        <v>115</v>
      </c>
      <c r="H34" s="126">
        <f>IF('PCP - Tabela 2'!K36=0,"",'PCP - Tabela 2'!K36)</f>
      </c>
    </row>
    <row r="35" spans="1:15" ht="12.75" customHeight="1">
      <c r="A35" s="128"/>
      <c r="B35" s="127"/>
      <c r="C35" s="127"/>
      <c r="D35" s="127"/>
      <c r="E35" s="127"/>
      <c r="F35" s="127"/>
      <c r="G35" s="129"/>
      <c r="H35" s="129"/>
      <c r="I35" s="129"/>
      <c r="J35" s="49"/>
      <c r="K35" s="65"/>
      <c r="L35" s="64"/>
      <c r="M35" s="128"/>
      <c r="N35" s="66"/>
      <c r="O35" s="66"/>
    </row>
    <row r="36" spans="1:15" s="39" customFormat="1" ht="24.75" customHeight="1">
      <c r="A36" s="492" t="s">
        <v>23</v>
      </c>
      <c r="B36" s="492"/>
      <c r="C36" s="493" t="str">
        <f>C1</f>
        <v>PGS Investigação Petrolífera LTDA</v>
      </c>
      <c r="D36" s="493"/>
      <c r="E36" s="493"/>
      <c r="F36" s="493"/>
      <c r="G36" s="493"/>
      <c r="H36" s="493"/>
      <c r="J36" s="495" t="s">
        <v>24</v>
      </c>
      <c r="K36" s="495"/>
      <c r="L36" s="495"/>
      <c r="M36" s="495"/>
      <c r="N36" s="495"/>
      <c r="O36" s="495"/>
    </row>
    <row r="37" spans="8:14" s="38" customFormat="1" ht="6" customHeight="1">
      <c r="H37" s="31"/>
      <c r="I37" s="39"/>
      <c r="J37" s="39"/>
      <c r="K37" s="39"/>
      <c r="L37" s="39"/>
      <c r="M37" s="39"/>
      <c r="N37" s="39"/>
    </row>
    <row r="38" spans="1:15" s="38" customFormat="1" ht="18" customHeight="1">
      <c r="A38" s="492" t="s">
        <v>28</v>
      </c>
      <c r="B38" s="492"/>
      <c r="C38" s="114">
        <f>C3</f>
        <v>9</v>
      </c>
      <c r="D38" s="115"/>
      <c r="E38" s="538"/>
      <c r="F38" s="538"/>
      <c r="G38" s="496"/>
      <c r="H38" s="496"/>
      <c r="J38" s="511" t="s">
        <v>134</v>
      </c>
      <c r="K38" s="511"/>
      <c r="L38" s="511"/>
      <c r="M38" s="511"/>
      <c r="N38" s="511"/>
      <c r="O38" s="511"/>
    </row>
    <row r="39" s="38" customFormat="1" ht="6" customHeight="1"/>
    <row r="40" spans="1:15" s="38" customFormat="1" ht="18" customHeight="1">
      <c r="A40" s="492" t="s">
        <v>25</v>
      </c>
      <c r="B40" s="492"/>
      <c r="C40" s="493" t="str">
        <f>C5</f>
        <v>Pesquisa Sísmica Marítima 3D na Bacia Sedimentar do Ceará - Programa CEARÁ_R11_3D</v>
      </c>
      <c r="D40" s="493"/>
      <c r="E40" s="493"/>
      <c r="F40" s="493"/>
      <c r="G40" s="493"/>
      <c r="H40" s="493"/>
      <c r="J40" s="513" t="s">
        <v>135</v>
      </c>
      <c r="K40" s="513"/>
      <c r="L40" s="513"/>
      <c r="M40" s="513"/>
      <c r="N40" s="513"/>
      <c r="O40" s="513"/>
    </row>
    <row r="41" spans="10:15" s="38" customFormat="1" ht="14.25" customHeight="1">
      <c r="J41" s="510" t="s">
        <v>26</v>
      </c>
      <c r="K41" s="510"/>
      <c r="L41" s="510"/>
      <c r="M41" s="510"/>
      <c r="N41" s="510"/>
      <c r="O41" s="510"/>
    </row>
    <row r="42" spans="12:14" s="38" customFormat="1" ht="6" customHeight="1">
      <c r="L42" s="39"/>
      <c r="M42" s="39"/>
      <c r="N42" s="39"/>
    </row>
    <row r="43" spans="1:15" s="38" customFormat="1" ht="15.75" customHeight="1">
      <c r="A43" s="492" t="s">
        <v>27</v>
      </c>
      <c r="B43" s="492"/>
      <c r="C43" s="494" t="str">
        <f>C8</f>
        <v>02022.002064/2013</v>
      </c>
      <c r="D43" s="494"/>
      <c r="E43" s="494"/>
      <c r="H43" s="536" t="s">
        <v>3</v>
      </c>
      <c r="I43" s="536"/>
      <c r="J43" s="116" t="str">
        <f>J8</f>
        <v>XXXX</v>
      </c>
      <c r="K43" s="130"/>
      <c r="L43" s="131"/>
      <c r="M43" s="131"/>
      <c r="O43" s="47" t="s">
        <v>218</v>
      </c>
    </row>
    <row r="44" s="38" customFormat="1" ht="6" customHeight="1"/>
    <row r="45" spans="1:16" ht="18" customHeight="1">
      <c r="A45" s="511" t="s">
        <v>219</v>
      </c>
      <c r="B45" s="511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</row>
    <row r="46" spans="1:15" ht="6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6" s="39" customFormat="1" ht="15.75" customHeight="1">
      <c r="A47" s="537" t="s">
        <v>193</v>
      </c>
      <c r="B47" s="537"/>
      <c r="C47" s="537"/>
      <c r="D47" s="537"/>
      <c r="E47" s="537"/>
      <c r="F47" s="537"/>
      <c r="G47" s="537"/>
      <c r="H47" s="537"/>
      <c r="J47" s="537" t="s">
        <v>194</v>
      </c>
      <c r="K47" s="537"/>
      <c r="L47" s="537"/>
      <c r="M47" s="537"/>
      <c r="N47" s="537"/>
      <c r="O47" s="537"/>
      <c r="P47" s="537"/>
    </row>
    <row r="48" spans="1:16" s="39" customFormat="1" ht="13.5" customHeight="1">
      <c r="A48" s="534" t="s">
        <v>34</v>
      </c>
      <c r="B48" s="534" t="s">
        <v>195</v>
      </c>
      <c r="C48" s="534"/>
      <c r="D48" s="534"/>
      <c r="E48" s="534"/>
      <c r="F48" s="534"/>
      <c r="G48" s="534"/>
      <c r="H48" s="534" t="s">
        <v>196</v>
      </c>
      <c r="J48" s="534" t="s">
        <v>197</v>
      </c>
      <c r="K48" s="533" t="s">
        <v>198</v>
      </c>
      <c r="L48" s="534" t="s">
        <v>154</v>
      </c>
      <c r="M48" s="533" t="s">
        <v>220</v>
      </c>
      <c r="N48" s="534" t="s">
        <v>200</v>
      </c>
      <c r="O48" s="534"/>
      <c r="P48" s="535" t="s">
        <v>201</v>
      </c>
    </row>
    <row r="49" spans="1:16" s="39" customFormat="1" ht="15.75" customHeight="1">
      <c r="A49" s="534"/>
      <c r="B49" s="534"/>
      <c r="C49" s="534"/>
      <c r="D49" s="534"/>
      <c r="E49" s="534"/>
      <c r="F49" s="534"/>
      <c r="G49" s="534"/>
      <c r="H49" s="534"/>
      <c r="J49" s="534"/>
      <c r="K49" s="533"/>
      <c r="L49" s="534"/>
      <c r="M49" s="533"/>
      <c r="N49" s="516" t="s">
        <v>202</v>
      </c>
      <c r="O49" s="516" t="s">
        <v>203</v>
      </c>
      <c r="P49" s="535"/>
    </row>
    <row r="50" spans="1:16" s="39" customFormat="1" ht="13.5" customHeight="1">
      <c r="A50" s="534"/>
      <c r="B50" s="534"/>
      <c r="C50" s="534"/>
      <c r="D50" s="534"/>
      <c r="E50" s="534"/>
      <c r="F50" s="534"/>
      <c r="G50" s="534"/>
      <c r="H50" s="534"/>
      <c r="J50" s="534"/>
      <c r="K50" s="533"/>
      <c r="L50" s="534"/>
      <c r="M50" s="533"/>
      <c r="N50" s="516"/>
      <c r="O50" s="516"/>
      <c r="P50" s="535"/>
    </row>
    <row r="51" spans="1:16" s="39" customFormat="1" ht="13.5" customHeight="1">
      <c r="A51" s="92">
        <v>6</v>
      </c>
      <c r="B51" s="455"/>
      <c r="C51" s="456"/>
      <c r="D51" s="456"/>
      <c r="E51" s="456"/>
      <c r="F51" s="456"/>
      <c r="G51" s="457"/>
      <c r="H51" s="93"/>
      <c r="J51" s="430"/>
      <c r="K51" s="430"/>
      <c r="L51" s="431"/>
      <c r="M51" s="431"/>
      <c r="N51" s="432"/>
      <c r="O51" s="432"/>
      <c r="P51" s="132"/>
    </row>
    <row r="52" spans="1:16" s="39" customFormat="1" ht="13.5" customHeight="1">
      <c r="A52" s="92">
        <v>7</v>
      </c>
      <c r="B52" s="455"/>
      <c r="C52" s="456"/>
      <c r="D52" s="456"/>
      <c r="E52" s="456"/>
      <c r="F52" s="456"/>
      <c r="G52" s="457"/>
      <c r="H52" s="93"/>
      <c r="J52" s="430"/>
      <c r="K52" s="430"/>
      <c r="L52" s="431"/>
      <c r="M52" s="431"/>
      <c r="N52" s="432"/>
      <c r="O52" s="432"/>
      <c r="P52" s="433"/>
    </row>
    <row r="53" spans="1:16" s="39" customFormat="1" ht="13.5" customHeight="1">
      <c r="A53" s="92">
        <v>8</v>
      </c>
      <c r="B53" s="455"/>
      <c r="C53" s="456"/>
      <c r="D53" s="456"/>
      <c r="E53" s="456"/>
      <c r="F53" s="456"/>
      <c r="G53" s="457"/>
      <c r="H53" s="93"/>
      <c r="J53" s="430"/>
      <c r="K53" s="430"/>
      <c r="L53" s="431"/>
      <c r="M53" s="431"/>
      <c r="N53" s="432"/>
      <c r="O53" s="432"/>
      <c r="P53" s="121"/>
    </row>
    <row r="54" spans="1:16" s="39" customFormat="1" ht="13.5" customHeight="1">
      <c r="A54" s="92">
        <v>9</v>
      </c>
      <c r="B54" s="455"/>
      <c r="C54" s="456"/>
      <c r="D54" s="456"/>
      <c r="E54" s="456"/>
      <c r="F54" s="456"/>
      <c r="G54" s="457"/>
      <c r="H54" s="93"/>
      <c r="J54" s="430"/>
      <c r="K54" s="430"/>
      <c r="L54" s="431"/>
      <c r="M54" s="431"/>
      <c r="N54" s="432"/>
      <c r="O54" s="432"/>
      <c r="P54" s="121"/>
    </row>
    <row r="55" spans="1:16" s="39" customFormat="1" ht="13.5" customHeight="1">
      <c r="A55" s="92">
        <v>10</v>
      </c>
      <c r="B55" s="455"/>
      <c r="C55" s="456"/>
      <c r="D55" s="456"/>
      <c r="E55" s="456"/>
      <c r="F55" s="456"/>
      <c r="G55" s="457"/>
      <c r="H55" s="93"/>
      <c r="J55" s="430"/>
      <c r="K55" s="430"/>
      <c r="L55" s="431"/>
      <c r="M55" s="431"/>
      <c r="N55" s="432"/>
      <c r="O55" s="432"/>
      <c r="P55" s="433"/>
    </row>
    <row r="56" spans="1:16" s="39" customFormat="1" ht="13.5" customHeight="1">
      <c r="A56" s="92">
        <v>11</v>
      </c>
      <c r="B56" s="455"/>
      <c r="C56" s="456"/>
      <c r="D56" s="456"/>
      <c r="E56" s="456"/>
      <c r="F56" s="456"/>
      <c r="G56" s="457"/>
      <c r="H56" s="93"/>
      <c r="J56" s="430"/>
      <c r="K56" s="430"/>
      <c r="L56" s="431"/>
      <c r="M56" s="431"/>
      <c r="N56" s="432"/>
      <c r="O56" s="432"/>
      <c r="P56" s="121"/>
    </row>
    <row r="57" spans="1:16" s="39" customFormat="1" ht="13.5" customHeight="1">
      <c r="A57" s="92">
        <v>12</v>
      </c>
      <c r="B57" s="455"/>
      <c r="C57" s="456"/>
      <c r="D57" s="456"/>
      <c r="E57" s="456"/>
      <c r="F57" s="456"/>
      <c r="G57" s="457"/>
      <c r="H57" s="93"/>
      <c r="J57" s="430"/>
      <c r="K57" s="430"/>
      <c r="L57" s="431"/>
      <c r="M57" s="431"/>
      <c r="N57" s="432"/>
      <c r="O57" s="432"/>
      <c r="P57" s="121"/>
    </row>
    <row r="58" spans="1:16" s="39" customFormat="1" ht="13.5" customHeight="1">
      <c r="A58" s="92">
        <v>13</v>
      </c>
      <c r="B58" s="455"/>
      <c r="C58" s="456"/>
      <c r="D58" s="456"/>
      <c r="E58" s="456"/>
      <c r="F58" s="456"/>
      <c r="G58" s="457"/>
      <c r="H58" s="93"/>
      <c r="J58" s="430"/>
      <c r="K58" s="430"/>
      <c r="L58" s="431"/>
      <c r="M58" s="431"/>
      <c r="N58" s="432"/>
      <c r="O58" s="432"/>
      <c r="P58" s="121"/>
    </row>
    <row r="59" spans="1:16" s="39" customFormat="1" ht="13.5" customHeight="1">
      <c r="A59" s="92">
        <v>14</v>
      </c>
      <c r="B59" s="451"/>
      <c r="C59" s="451"/>
      <c r="D59" s="451"/>
      <c r="E59" s="451"/>
      <c r="F59" s="451"/>
      <c r="G59" s="451"/>
      <c r="H59" s="93"/>
      <c r="J59" s="93"/>
      <c r="K59" s="93"/>
      <c r="L59" s="93"/>
      <c r="M59" s="119"/>
      <c r="N59" s="132"/>
      <c r="O59" s="132"/>
      <c r="P59" s="121"/>
    </row>
    <row r="60" spans="1:16" s="39" customFormat="1" ht="13.5" customHeight="1">
      <c r="A60" s="92">
        <v>15</v>
      </c>
      <c r="B60" s="451"/>
      <c r="C60" s="451"/>
      <c r="D60" s="451"/>
      <c r="E60" s="451"/>
      <c r="F60" s="451"/>
      <c r="G60" s="451"/>
      <c r="H60" s="93"/>
      <c r="J60" s="93"/>
      <c r="K60" s="93"/>
      <c r="L60" s="93"/>
      <c r="M60" s="119"/>
      <c r="N60" s="132"/>
      <c r="O60" s="132"/>
      <c r="P60" s="121"/>
    </row>
    <row r="61" spans="1:16" s="39" customFormat="1" ht="13.5" customHeight="1">
      <c r="A61" s="92">
        <v>16</v>
      </c>
      <c r="B61" s="451"/>
      <c r="C61" s="451"/>
      <c r="D61" s="451"/>
      <c r="E61" s="451"/>
      <c r="F61" s="451"/>
      <c r="G61" s="451"/>
      <c r="H61" s="93"/>
      <c r="J61" s="93"/>
      <c r="K61" s="93"/>
      <c r="L61" s="93"/>
      <c r="M61" s="119"/>
      <c r="N61" s="132"/>
      <c r="O61" s="132"/>
      <c r="P61" s="121"/>
    </row>
    <row r="62" spans="1:16" s="39" customFormat="1" ht="13.5" customHeight="1">
      <c r="A62" s="92">
        <v>17</v>
      </c>
      <c r="B62" s="451"/>
      <c r="C62" s="451"/>
      <c r="D62" s="451"/>
      <c r="E62" s="451"/>
      <c r="F62" s="451"/>
      <c r="G62" s="451"/>
      <c r="H62" s="93"/>
      <c r="J62" s="93"/>
      <c r="K62" s="93"/>
      <c r="L62" s="93"/>
      <c r="M62" s="119"/>
      <c r="N62" s="132"/>
      <c r="O62" s="132"/>
      <c r="P62" s="121"/>
    </row>
    <row r="63" spans="1:16" s="39" customFormat="1" ht="13.5" customHeight="1">
      <c r="A63" s="92">
        <v>18</v>
      </c>
      <c r="B63" s="451"/>
      <c r="C63" s="451"/>
      <c r="D63" s="451"/>
      <c r="E63" s="451"/>
      <c r="F63" s="451"/>
      <c r="G63" s="451"/>
      <c r="H63" s="93"/>
      <c r="J63" s="93"/>
      <c r="K63" s="93"/>
      <c r="L63" s="93"/>
      <c r="M63" s="119"/>
      <c r="N63" s="132"/>
      <c r="O63" s="132"/>
      <c r="P63" s="121"/>
    </row>
    <row r="64" spans="1:16" s="39" customFormat="1" ht="13.5" customHeight="1">
      <c r="A64" s="92">
        <v>19</v>
      </c>
      <c r="B64" s="451"/>
      <c r="C64" s="451"/>
      <c r="D64" s="451"/>
      <c r="E64" s="451"/>
      <c r="F64" s="451"/>
      <c r="G64" s="451"/>
      <c r="H64" s="93"/>
      <c r="J64" s="93"/>
      <c r="K64" s="93"/>
      <c r="L64" s="93"/>
      <c r="M64" s="119"/>
      <c r="N64" s="132"/>
      <c r="O64" s="132"/>
      <c r="P64" s="121"/>
    </row>
    <row r="65" spans="1:16" s="39" customFormat="1" ht="13.5" customHeight="1">
      <c r="A65" s="92">
        <v>20</v>
      </c>
      <c r="B65" s="451"/>
      <c r="C65" s="451"/>
      <c r="D65" s="451"/>
      <c r="E65" s="451"/>
      <c r="F65" s="451"/>
      <c r="G65" s="451"/>
      <c r="H65" s="93"/>
      <c r="J65" s="93"/>
      <c r="K65" s="93"/>
      <c r="L65" s="93"/>
      <c r="M65" s="119"/>
      <c r="N65" s="132"/>
      <c r="O65" s="132"/>
      <c r="P65" s="121"/>
    </row>
    <row r="66" spans="1:16" s="39" customFormat="1" ht="13.5" customHeight="1">
      <c r="A66" s="92">
        <v>21</v>
      </c>
      <c r="B66" s="451"/>
      <c r="C66" s="451"/>
      <c r="D66" s="451"/>
      <c r="E66" s="451"/>
      <c r="F66" s="451"/>
      <c r="G66" s="451"/>
      <c r="H66" s="93"/>
      <c r="J66" s="93"/>
      <c r="K66" s="93"/>
      <c r="L66" s="93"/>
      <c r="M66" s="119"/>
      <c r="N66" s="132"/>
      <c r="O66" s="132"/>
      <c r="P66" s="121"/>
    </row>
    <row r="67" spans="1:16" s="39" customFormat="1" ht="13.5" customHeight="1">
      <c r="A67" s="92">
        <v>22</v>
      </c>
      <c r="B67" s="451"/>
      <c r="C67" s="451"/>
      <c r="D67" s="451"/>
      <c r="E67" s="451"/>
      <c r="F67" s="451"/>
      <c r="G67" s="451"/>
      <c r="H67" s="93"/>
      <c r="J67" s="93"/>
      <c r="K67" s="93"/>
      <c r="L67" s="93"/>
      <c r="M67" s="119"/>
      <c r="N67" s="132"/>
      <c r="O67" s="132"/>
      <c r="P67" s="121"/>
    </row>
    <row r="68" spans="1:16" s="39" customFormat="1" ht="13.5">
      <c r="A68" s="92">
        <v>23</v>
      </c>
      <c r="B68" s="451"/>
      <c r="C68" s="451"/>
      <c r="D68" s="451"/>
      <c r="E68" s="451"/>
      <c r="F68" s="451"/>
      <c r="G68" s="451"/>
      <c r="H68" s="93"/>
      <c r="J68" s="93"/>
      <c r="K68" s="93"/>
      <c r="L68" s="93"/>
      <c r="M68" s="119"/>
      <c r="N68" s="132"/>
      <c r="O68" s="132"/>
      <c r="P68" s="121"/>
    </row>
    <row r="69" spans="1:16" ht="13.5">
      <c r="A69" s="92">
        <v>24</v>
      </c>
      <c r="B69" s="451"/>
      <c r="C69" s="451"/>
      <c r="D69" s="451"/>
      <c r="E69" s="451"/>
      <c r="F69" s="451"/>
      <c r="G69" s="451"/>
      <c r="H69" s="93"/>
      <c r="I69" s="39"/>
      <c r="J69" s="93"/>
      <c r="K69" s="93"/>
      <c r="L69" s="93"/>
      <c r="M69" s="119"/>
      <c r="N69" s="132"/>
      <c r="O69" s="132"/>
      <c r="P69" s="121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15" ht="24.75" customHeight="1">
      <c r="A71" s="492" t="s">
        <v>23</v>
      </c>
      <c r="B71" s="492"/>
      <c r="C71" s="493" t="str">
        <f>C36</f>
        <v>PGS Investigação Petrolífera LTDA</v>
      </c>
      <c r="D71" s="493"/>
      <c r="E71" s="493"/>
      <c r="F71" s="493"/>
      <c r="G71" s="493"/>
      <c r="H71" s="493"/>
      <c r="I71" s="39"/>
      <c r="J71" s="495" t="s">
        <v>24</v>
      </c>
      <c r="K71" s="495"/>
      <c r="L71" s="495"/>
      <c r="M71" s="495"/>
      <c r="N71" s="495"/>
      <c r="O71" s="495"/>
    </row>
    <row r="72" spans="1:15" ht="6" customHeight="1">
      <c r="A72" s="38"/>
      <c r="B72" s="38"/>
      <c r="C72" s="38"/>
      <c r="D72" s="38"/>
      <c r="E72" s="38"/>
      <c r="F72" s="38"/>
      <c r="G72" s="38"/>
      <c r="H72" s="31"/>
      <c r="I72" s="39"/>
      <c r="J72" s="39"/>
      <c r="K72" s="39"/>
      <c r="L72" s="39"/>
      <c r="M72" s="39"/>
      <c r="N72" s="39"/>
      <c r="O72" s="38"/>
    </row>
    <row r="73" spans="1:15" ht="18" customHeight="1">
      <c r="A73" s="492" t="s">
        <v>28</v>
      </c>
      <c r="B73" s="492"/>
      <c r="C73" s="114">
        <f>C38</f>
        <v>9</v>
      </c>
      <c r="D73" s="115"/>
      <c r="E73" s="538"/>
      <c r="F73" s="538"/>
      <c r="G73" s="496"/>
      <c r="H73" s="496"/>
      <c r="I73" s="38"/>
      <c r="J73" s="511" t="s">
        <v>134</v>
      </c>
      <c r="K73" s="511"/>
      <c r="L73" s="511"/>
      <c r="M73" s="511"/>
      <c r="N73" s="511"/>
      <c r="O73" s="511"/>
    </row>
    <row r="74" spans="1:15" ht="6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8" customHeight="1">
      <c r="A75" s="492" t="s">
        <v>25</v>
      </c>
      <c r="B75" s="492"/>
      <c r="C75" s="493" t="str">
        <f>C40</f>
        <v>Pesquisa Sísmica Marítima 3D na Bacia Sedimentar do Ceará - Programa CEARÁ_R11_3D</v>
      </c>
      <c r="D75" s="493"/>
      <c r="E75" s="493"/>
      <c r="F75" s="493"/>
      <c r="G75" s="493"/>
      <c r="H75" s="493"/>
      <c r="I75" s="38"/>
      <c r="J75" s="513" t="s">
        <v>135</v>
      </c>
      <c r="K75" s="513"/>
      <c r="L75" s="513"/>
      <c r="M75" s="513"/>
      <c r="N75" s="513"/>
      <c r="O75" s="513"/>
    </row>
    <row r="76" spans="1:15" ht="12.75">
      <c r="A76" s="38"/>
      <c r="B76" s="38"/>
      <c r="C76" s="38"/>
      <c r="D76" s="38"/>
      <c r="E76" s="38"/>
      <c r="F76" s="38"/>
      <c r="G76" s="38"/>
      <c r="H76" s="38"/>
      <c r="I76" s="38"/>
      <c r="J76" s="510" t="s">
        <v>26</v>
      </c>
      <c r="K76" s="510"/>
      <c r="L76" s="510"/>
      <c r="M76" s="510"/>
      <c r="N76" s="510"/>
      <c r="O76" s="510"/>
    </row>
    <row r="77" spans="1:15" ht="6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9"/>
      <c r="M77" s="39"/>
      <c r="N77" s="39"/>
      <c r="O77" s="38"/>
    </row>
    <row r="78" spans="1:15" ht="15.75">
      <c r="A78" s="492" t="s">
        <v>27</v>
      </c>
      <c r="B78" s="492"/>
      <c r="C78" s="494" t="str">
        <f>C43</f>
        <v>02022.002064/2013</v>
      </c>
      <c r="D78" s="494"/>
      <c r="E78" s="494"/>
      <c r="F78" s="38"/>
      <c r="G78" s="38"/>
      <c r="H78" s="536" t="s">
        <v>3</v>
      </c>
      <c r="I78" s="536"/>
      <c r="J78" s="116" t="str">
        <f>J43</f>
        <v>XXXX</v>
      </c>
      <c r="K78" s="130"/>
      <c r="L78" s="131"/>
      <c r="M78" s="131"/>
      <c r="N78" s="38"/>
      <c r="O78" s="47" t="s">
        <v>221</v>
      </c>
    </row>
    <row r="79" spans="1:15" ht="6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6" ht="16.5">
      <c r="A80" s="511" t="s">
        <v>219</v>
      </c>
      <c r="B80" s="511"/>
      <c r="C80" s="511"/>
      <c r="D80" s="511"/>
      <c r="E80" s="511"/>
      <c r="F80" s="511"/>
      <c r="G80" s="511"/>
      <c r="H80" s="511"/>
      <c r="I80" s="511"/>
      <c r="J80" s="511"/>
      <c r="K80" s="511"/>
      <c r="L80" s="511"/>
      <c r="M80" s="511"/>
      <c r="N80" s="511"/>
      <c r="O80" s="511"/>
      <c r="P80" s="511"/>
    </row>
    <row r="81" spans="1:15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6" ht="13.5">
      <c r="A82" s="537" t="s">
        <v>193</v>
      </c>
      <c r="B82" s="537"/>
      <c r="C82" s="537"/>
      <c r="D82" s="537"/>
      <c r="E82" s="537"/>
      <c r="F82" s="537"/>
      <c r="G82" s="537"/>
      <c r="H82" s="537"/>
      <c r="I82" s="39"/>
      <c r="J82" s="537" t="s">
        <v>194</v>
      </c>
      <c r="K82" s="537"/>
      <c r="L82" s="537"/>
      <c r="M82" s="537"/>
      <c r="N82" s="537"/>
      <c r="O82" s="537"/>
      <c r="P82" s="537"/>
    </row>
    <row r="83" spans="1:16" ht="12.75" customHeight="1">
      <c r="A83" s="534" t="s">
        <v>34</v>
      </c>
      <c r="B83" s="534" t="s">
        <v>195</v>
      </c>
      <c r="C83" s="534"/>
      <c r="D83" s="534"/>
      <c r="E83" s="534"/>
      <c r="F83" s="534"/>
      <c r="G83" s="534"/>
      <c r="H83" s="534" t="s">
        <v>196</v>
      </c>
      <c r="I83" s="39"/>
      <c r="J83" s="534" t="s">
        <v>197</v>
      </c>
      <c r="K83" s="533" t="s">
        <v>198</v>
      </c>
      <c r="L83" s="534" t="s">
        <v>154</v>
      </c>
      <c r="M83" s="533" t="s">
        <v>220</v>
      </c>
      <c r="N83" s="534" t="s">
        <v>200</v>
      </c>
      <c r="O83" s="534"/>
      <c r="P83" s="535" t="s">
        <v>201</v>
      </c>
    </row>
    <row r="84" spans="1:16" ht="12.75">
      <c r="A84" s="534"/>
      <c r="B84" s="534"/>
      <c r="C84" s="534"/>
      <c r="D84" s="534"/>
      <c r="E84" s="534"/>
      <c r="F84" s="534"/>
      <c r="G84" s="534"/>
      <c r="H84" s="534"/>
      <c r="I84" s="39"/>
      <c r="J84" s="534"/>
      <c r="K84" s="533"/>
      <c r="L84" s="534"/>
      <c r="M84" s="533"/>
      <c r="N84" s="516" t="s">
        <v>202</v>
      </c>
      <c r="O84" s="516" t="s">
        <v>203</v>
      </c>
      <c r="P84" s="535"/>
    </row>
    <row r="85" spans="1:16" ht="12.75">
      <c r="A85" s="534"/>
      <c r="B85" s="534"/>
      <c r="C85" s="534"/>
      <c r="D85" s="534"/>
      <c r="E85" s="534"/>
      <c r="F85" s="534"/>
      <c r="G85" s="534"/>
      <c r="H85" s="534"/>
      <c r="I85" s="39"/>
      <c r="J85" s="534"/>
      <c r="K85" s="533"/>
      <c r="L85" s="534"/>
      <c r="M85" s="533"/>
      <c r="N85" s="516"/>
      <c r="O85" s="516"/>
      <c r="P85" s="535"/>
    </row>
    <row r="86" spans="1:16" ht="13.5">
      <c r="A86" s="92">
        <v>25</v>
      </c>
      <c r="B86" s="451"/>
      <c r="C86" s="451"/>
      <c r="D86" s="451"/>
      <c r="E86" s="451"/>
      <c r="F86" s="451"/>
      <c r="G86" s="451"/>
      <c r="H86" s="93"/>
      <c r="I86" s="39"/>
      <c r="J86" s="93"/>
      <c r="K86" s="93"/>
      <c r="L86" s="93"/>
      <c r="M86" s="93"/>
      <c r="N86" s="132"/>
      <c r="O86" s="132"/>
      <c r="P86" s="93"/>
    </row>
    <row r="87" spans="1:16" ht="13.5">
      <c r="A87" s="92">
        <v>26</v>
      </c>
      <c r="B87" s="451"/>
      <c r="C87" s="451"/>
      <c r="D87" s="451"/>
      <c r="E87" s="451"/>
      <c r="F87" s="451"/>
      <c r="G87" s="451"/>
      <c r="H87" s="93"/>
      <c r="I87" s="39"/>
      <c r="J87" s="93"/>
      <c r="K87" s="93"/>
      <c r="L87" s="93"/>
      <c r="M87" s="93"/>
      <c r="N87" s="132"/>
      <c r="O87" s="132"/>
      <c r="P87" s="93"/>
    </row>
    <row r="88" spans="1:16" ht="13.5">
      <c r="A88" s="92">
        <v>27</v>
      </c>
      <c r="B88" s="451"/>
      <c r="C88" s="451"/>
      <c r="D88" s="451"/>
      <c r="E88" s="451"/>
      <c r="F88" s="451"/>
      <c r="G88" s="451"/>
      <c r="H88" s="93"/>
      <c r="I88" s="39"/>
      <c r="J88" s="93"/>
      <c r="K88" s="93"/>
      <c r="L88" s="93"/>
      <c r="M88" s="93"/>
      <c r="N88" s="132"/>
      <c r="O88" s="132"/>
      <c r="P88" s="93"/>
    </row>
    <row r="89" spans="1:16" ht="13.5">
      <c r="A89" s="92">
        <v>28</v>
      </c>
      <c r="B89" s="451"/>
      <c r="C89" s="451"/>
      <c r="D89" s="451"/>
      <c r="E89" s="451"/>
      <c r="F89" s="451"/>
      <c r="G89" s="451"/>
      <c r="H89" s="93"/>
      <c r="I89" s="39"/>
      <c r="J89" s="93"/>
      <c r="K89" s="93"/>
      <c r="L89" s="93"/>
      <c r="M89" s="93"/>
      <c r="N89" s="132"/>
      <c r="O89" s="132"/>
      <c r="P89" s="93"/>
    </row>
    <row r="90" spans="1:16" ht="13.5">
      <c r="A90" s="92">
        <v>29</v>
      </c>
      <c r="B90" s="451"/>
      <c r="C90" s="451"/>
      <c r="D90" s="451"/>
      <c r="E90" s="451"/>
      <c r="F90" s="451"/>
      <c r="G90" s="451"/>
      <c r="H90" s="93"/>
      <c r="I90" s="39"/>
      <c r="J90" s="93"/>
      <c r="K90" s="93"/>
      <c r="L90" s="93"/>
      <c r="M90" s="93"/>
      <c r="N90" s="132"/>
      <c r="O90" s="132"/>
      <c r="P90" s="93"/>
    </row>
    <row r="91" spans="1:16" ht="13.5">
      <c r="A91" s="92">
        <v>30</v>
      </c>
      <c r="B91" s="451"/>
      <c r="C91" s="451"/>
      <c r="D91" s="451"/>
      <c r="E91" s="451"/>
      <c r="F91" s="451"/>
      <c r="G91" s="451"/>
      <c r="H91" s="93"/>
      <c r="I91" s="39"/>
      <c r="J91" s="93"/>
      <c r="K91" s="93"/>
      <c r="L91" s="93"/>
      <c r="M91" s="93"/>
      <c r="N91" s="132"/>
      <c r="O91" s="132"/>
      <c r="P91" s="93"/>
    </row>
    <row r="92" spans="1:16" ht="13.5">
      <c r="A92" s="92">
        <v>31</v>
      </c>
      <c r="B92" s="451"/>
      <c r="C92" s="451"/>
      <c r="D92" s="451"/>
      <c r="E92" s="451"/>
      <c r="F92" s="451"/>
      <c r="G92" s="451"/>
      <c r="H92" s="93"/>
      <c r="I92" s="39"/>
      <c r="J92" s="93"/>
      <c r="K92" s="93"/>
      <c r="L92" s="93"/>
      <c r="M92" s="93"/>
      <c r="N92" s="132"/>
      <c r="O92" s="132"/>
      <c r="P92" s="93"/>
    </row>
    <row r="93" spans="1:16" ht="13.5">
      <c r="A93" s="92">
        <v>32</v>
      </c>
      <c r="B93" s="451"/>
      <c r="C93" s="451"/>
      <c r="D93" s="451"/>
      <c r="E93" s="451"/>
      <c r="F93" s="451"/>
      <c r="G93" s="451"/>
      <c r="H93" s="93"/>
      <c r="I93" s="39"/>
      <c r="J93" s="93"/>
      <c r="K93" s="93"/>
      <c r="L93" s="93"/>
      <c r="M93" s="93"/>
      <c r="N93" s="132"/>
      <c r="O93" s="132"/>
      <c r="P93" s="93"/>
    </row>
    <row r="94" spans="1:16" ht="13.5">
      <c r="A94" s="92">
        <v>33</v>
      </c>
      <c r="B94" s="451"/>
      <c r="C94" s="451"/>
      <c r="D94" s="451"/>
      <c r="E94" s="451"/>
      <c r="F94" s="451"/>
      <c r="G94" s="451"/>
      <c r="H94" s="93"/>
      <c r="I94" s="39"/>
      <c r="J94" s="93"/>
      <c r="K94" s="93"/>
      <c r="L94" s="93"/>
      <c r="M94" s="93"/>
      <c r="N94" s="132"/>
      <c r="O94" s="132"/>
      <c r="P94" s="93"/>
    </row>
    <row r="95" spans="1:16" ht="13.5">
      <c r="A95" s="92">
        <v>34</v>
      </c>
      <c r="B95" s="451"/>
      <c r="C95" s="451"/>
      <c r="D95" s="451"/>
      <c r="E95" s="451"/>
      <c r="F95" s="451"/>
      <c r="G95" s="451"/>
      <c r="H95" s="93"/>
      <c r="I95" s="39"/>
      <c r="J95" s="93"/>
      <c r="K95" s="93"/>
      <c r="L95" s="93"/>
      <c r="M95" s="93"/>
      <c r="N95" s="132"/>
      <c r="O95" s="132"/>
      <c r="P95" s="93"/>
    </row>
    <row r="96" spans="1:16" ht="13.5">
      <c r="A96" s="92">
        <v>35</v>
      </c>
      <c r="B96" s="451"/>
      <c r="C96" s="451"/>
      <c r="D96" s="451"/>
      <c r="E96" s="451"/>
      <c r="F96" s="451"/>
      <c r="G96" s="451"/>
      <c r="H96" s="93"/>
      <c r="I96" s="39"/>
      <c r="J96" s="93"/>
      <c r="K96" s="93"/>
      <c r="L96" s="93"/>
      <c r="M96" s="93"/>
      <c r="N96" s="132"/>
      <c r="O96" s="132"/>
      <c r="P96" s="93"/>
    </row>
    <row r="97" spans="1:16" ht="13.5">
      <c r="A97" s="92">
        <v>36</v>
      </c>
      <c r="B97" s="451"/>
      <c r="C97" s="451"/>
      <c r="D97" s="451"/>
      <c r="E97" s="451"/>
      <c r="F97" s="451"/>
      <c r="G97" s="451"/>
      <c r="H97" s="93"/>
      <c r="I97" s="39"/>
      <c r="J97" s="93"/>
      <c r="K97" s="93"/>
      <c r="L97" s="93"/>
      <c r="M97" s="93"/>
      <c r="N97" s="132"/>
      <c r="O97" s="132"/>
      <c r="P97" s="93"/>
    </row>
    <row r="98" spans="1:16" ht="13.5">
      <c r="A98" s="92">
        <v>37</v>
      </c>
      <c r="B98" s="451"/>
      <c r="C98" s="451"/>
      <c r="D98" s="451"/>
      <c r="E98" s="451"/>
      <c r="F98" s="451"/>
      <c r="G98" s="451"/>
      <c r="H98" s="93"/>
      <c r="I98" s="39"/>
      <c r="J98" s="93"/>
      <c r="K98" s="93"/>
      <c r="L98" s="93"/>
      <c r="M98" s="93"/>
      <c r="N98" s="132"/>
      <c r="O98" s="132"/>
      <c r="P98" s="93"/>
    </row>
    <row r="99" spans="1:16" ht="13.5">
      <c r="A99" s="92">
        <v>38</v>
      </c>
      <c r="B99" s="451"/>
      <c r="C99" s="451"/>
      <c r="D99" s="451"/>
      <c r="E99" s="451"/>
      <c r="F99" s="451"/>
      <c r="G99" s="451"/>
      <c r="H99" s="93"/>
      <c r="I99" s="39"/>
      <c r="J99" s="93"/>
      <c r="K99" s="93"/>
      <c r="L99" s="93"/>
      <c r="M99" s="93"/>
      <c r="N99" s="132"/>
      <c r="O99" s="132"/>
      <c r="P99" s="93"/>
    </row>
    <row r="100" spans="1:16" ht="13.5">
      <c r="A100" s="92">
        <v>39</v>
      </c>
      <c r="B100" s="451"/>
      <c r="C100" s="451"/>
      <c r="D100" s="451"/>
      <c r="E100" s="451"/>
      <c r="F100" s="451"/>
      <c r="G100" s="451"/>
      <c r="H100" s="93"/>
      <c r="I100" s="39"/>
      <c r="J100" s="93"/>
      <c r="K100" s="93"/>
      <c r="L100" s="93"/>
      <c r="M100" s="93"/>
      <c r="N100" s="132"/>
      <c r="O100" s="132"/>
      <c r="P100" s="93"/>
    </row>
    <row r="101" spans="1:16" ht="13.5">
      <c r="A101" s="92">
        <v>40</v>
      </c>
      <c r="B101" s="451"/>
      <c r="C101" s="451"/>
      <c r="D101" s="451"/>
      <c r="E101" s="451"/>
      <c r="F101" s="451"/>
      <c r="G101" s="451"/>
      <c r="H101" s="93"/>
      <c r="I101" s="39"/>
      <c r="J101" s="93"/>
      <c r="K101" s="93"/>
      <c r="L101" s="93"/>
      <c r="M101" s="93"/>
      <c r="N101" s="132"/>
      <c r="O101" s="132"/>
      <c r="P101" s="93"/>
    </row>
    <row r="102" spans="1:16" ht="13.5">
      <c r="A102" s="92">
        <v>41</v>
      </c>
      <c r="B102" s="451"/>
      <c r="C102" s="451"/>
      <c r="D102" s="451"/>
      <c r="E102" s="451"/>
      <c r="F102" s="451"/>
      <c r="G102" s="451"/>
      <c r="H102" s="93"/>
      <c r="I102" s="39"/>
      <c r="J102" s="93"/>
      <c r="K102" s="93"/>
      <c r="L102" s="93"/>
      <c r="M102" s="93"/>
      <c r="N102" s="132"/>
      <c r="O102" s="132"/>
      <c r="P102" s="93"/>
    </row>
    <row r="103" spans="1:16" ht="13.5">
      <c r="A103" s="92">
        <v>42</v>
      </c>
      <c r="B103" s="451"/>
      <c r="C103" s="451"/>
      <c r="D103" s="451"/>
      <c r="E103" s="451"/>
      <c r="F103" s="451"/>
      <c r="G103" s="451"/>
      <c r="H103" s="93"/>
      <c r="I103" s="39"/>
      <c r="J103" s="93"/>
      <c r="K103" s="93"/>
      <c r="L103" s="93"/>
      <c r="M103" s="93"/>
      <c r="N103" s="132"/>
      <c r="O103" s="132"/>
      <c r="P103" s="93"/>
    </row>
    <row r="104" spans="1:16" ht="13.5">
      <c r="A104" s="92">
        <v>43</v>
      </c>
      <c r="B104" s="451"/>
      <c r="C104" s="451"/>
      <c r="D104" s="451"/>
      <c r="E104" s="451"/>
      <c r="F104" s="451"/>
      <c r="G104" s="451"/>
      <c r="H104" s="93"/>
      <c r="I104" s="39"/>
      <c r="J104" s="93"/>
      <c r="K104" s="93"/>
      <c r="L104" s="93"/>
      <c r="M104" s="93"/>
      <c r="N104" s="132"/>
      <c r="O104" s="132"/>
      <c r="P104" s="93"/>
    </row>
  </sheetData>
  <sheetProtection sheet="1"/>
  <mergeCells count="144">
    <mergeCell ref="A1:B1"/>
    <mergeCell ref="C1:H1"/>
    <mergeCell ref="J1:O1"/>
    <mergeCell ref="A3:B3"/>
    <mergeCell ref="E3:F3"/>
    <mergeCell ref="G3:H3"/>
    <mergeCell ref="J3:O3"/>
    <mergeCell ref="A5:B5"/>
    <mergeCell ref="C5:H5"/>
    <mergeCell ref="J5:O5"/>
    <mergeCell ref="J6:O6"/>
    <mergeCell ref="A8:B8"/>
    <mergeCell ref="C8:E8"/>
    <mergeCell ref="H8:I8"/>
    <mergeCell ref="A10:P10"/>
    <mergeCell ref="A12:H12"/>
    <mergeCell ref="J12:P12"/>
    <mergeCell ref="A13:A15"/>
    <mergeCell ref="B13:G15"/>
    <mergeCell ref="H13:H15"/>
    <mergeCell ref="J13:J15"/>
    <mergeCell ref="K13:K15"/>
    <mergeCell ref="L13:L15"/>
    <mergeCell ref="M13:M15"/>
    <mergeCell ref="N13:O13"/>
    <mergeCell ref="P13:P15"/>
    <mergeCell ref="N14:N15"/>
    <mergeCell ref="O14:O15"/>
    <mergeCell ref="B16:G16"/>
    <mergeCell ref="B17:G17"/>
    <mergeCell ref="B18:G18"/>
    <mergeCell ref="B19:G19"/>
    <mergeCell ref="B20:G20"/>
    <mergeCell ref="A28:H28"/>
    <mergeCell ref="J28:O28"/>
    <mergeCell ref="B29:C29"/>
    <mergeCell ref="E29:F29"/>
    <mergeCell ref="K29:O29"/>
    <mergeCell ref="B30:C30"/>
    <mergeCell ref="E30:F30"/>
    <mergeCell ref="K30:O30"/>
    <mergeCell ref="B31:C31"/>
    <mergeCell ref="E31:F31"/>
    <mergeCell ref="K31:O31"/>
    <mergeCell ref="B32:C32"/>
    <mergeCell ref="E32:F32"/>
    <mergeCell ref="K32:O32"/>
    <mergeCell ref="B33:C33"/>
    <mergeCell ref="E33:F33"/>
    <mergeCell ref="B34:C34"/>
    <mergeCell ref="A36:B36"/>
    <mergeCell ref="C36:H36"/>
    <mergeCell ref="J36:O36"/>
    <mergeCell ref="A38:B38"/>
    <mergeCell ref="E38:F38"/>
    <mergeCell ref="G38:H38"/>
    <mergeCell ref="J38:O38"/>
    <mergeCell ref="A40:B40"/>
    <mergeCell ref="C40:H40"/>
    <mergeCell ref="J40:O40"/>
    <mergeCell ref="J41:O41"/>
    <mergeCell ref="A43:B43"/>
    <mergeCell ref="C43:E43"/>
    <mergeCell ref="H43:I43"/>
    <mergeCell ref="A45:P45"/>
    <mergeCell ref="A47:H47"/>
    <mergeCell ref="J47:P47"/>
    <mergeCell ref="A48:A50"/>
    <mergeCell ref="B48:G50"/>
    <mergeCell ref="H48:H50"/>
    <mergeCell ref="J48:J50"/>
    <mergeCell ref="K48:K50"/>
    <mergeCell ref="L48:L50"/>
    <mergeCell ref="M48:M50"/>
    <mergeCell ref="N48:O48"/>
    <mergeCell ref="P48:P50"/>
    <mergeCell ref="N49:N50"/>
    <mergeCell ref="O49:O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A71:B71"/>
    <mergeCell ref="C71:H71"/>
    <mergeCell ref="J71:O71"/>
    <mergeCell ref="A73:B73"/>
    <mergeCell ref="E73:F73"/>
    <mergeCell ref="G73:H73"/>
    <mergeCell ref="J73:O73"/>
    <mergeCell ref="A75:B75"/>
    <mergeCell ref="C75:H75"/>
    <mergeCell ref="J75:O75"/>
    <mergeCell ref="J76:O76"/>
    <mergeCell ref="A78:B78"/>
    <mergeCell ref="C78:E78"/>
    <mergeCell ref="H78:I78"/>
    <mergeCell ref="A80:P80"/>
    <mergeCell ref="A82:H82"/>
    <mergeCell ref="J82:P82"/>
    <mergeCell ref="A83:A85"/>
    <mergeCell ref="B83:G85"/>
    <mergeCell ref="H83:H85"/>
    <mergeCell ref="J83:J85"/>
    <mergeCell ref="K83:K85"/>
    <mergeCell ref="L83:L85"/>
    <mergeCell ref="M83:M85"/>
    <mergeCell ref="N83:O83"/>
    <mergeCell ref="P83:P85"/>
    <mergeCell ref="N84:N85"/>
    <mergeCell ref="O84:O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104:G104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69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2" manualBreakCount="2">
    <brk id="34" max="255" man="1"/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09"/>
  <sheetViews>
    <sheetView view="pageBreakPreview" zoomScale="103" zoomScaleSheetLayoutView="103" zoomScalePageLayoutView="0" workbookViewId="0" topLeftCell="A1">
      <selection activeCell="C3" sqref="C3"/>
    </sheetView>
  </sheetViews>
  <sheetFormatPr defaultColWidth="9.140625" defaultRowHeight="12.75"/>
  <cols>
    <col min="1" max="1" width="9.7109375" style="37" customWidth="1"/>
    <col min="2" max="2" width="15.7109375" style="37" customWidth="1"/>
    <col min="3" max="3" width="7.57421875" style="37" customWidth="1"/>
    <col min="4" max="4" width="15.57421875" style="37" customWidth="1"/>
    <col min="5" max="5" width="5.421875" style="37" customWidth="1"/>
    <col min="6" max="6" width="6.00390625" style="37" customWidth="1"/>
    <col min="7" max="7" width="13.140625" style="37" customWidth="1"/>
    <col min="8" max="8" width="11.421875" style="37" customWidth="1"/>
    <col min="9" max="9" width="6.7109375" style="37" customWidth="1"/>
    <col min="10" max="10" width="8.7109375" style="37" customWidth="1"/>
    <col min="11" max="11" width="12.7109375" style="37" customWidth="1"/>
    <col min="12" max="12" width="1.7109375" style="37" customWidth="1"/>
    <col min="13" max="13" width="12.7109375" style="37" customWidth="1"/>
    <col min="14" max="14" width="14.140625" style="37" customWidth="1"/>
    <col min="15" max="16384" width="9.140625" style="37" customWidth="1"/>
  </cols>
  <sheetData>
    <row r="1" spans="1:16" ht="19.5" customHeight="1">
      <c r="A1" s="505" t="s">
        <v>23</v>
      </c>
      <c r="B1" s="505"/>
      <c r="C1" s="493" t="str">
        <f>IF('PCP - Tabela 1'!B1=0,"",'PCP - Tabela 1'!B1)</f>
        <v>PGS Investigação Petrolífera LTDA</v>
      </c>
      <c r="D1" s="493"/>
      <c r="E1" s="493"/>
      <c r="F1" s="493"/>
      <c r="G1" s="493"/>
      <c r="H1" s="493"/>
      <c r="I1" s="64"/>
      <c r="J1" s="556" t="s">
        <v>24</v>
      </c>
      <c r="K1" s="556"/>
      <c r="L1" s="556"/>
      <c r="M1" s="556"/>
      <c r="N1" s="556"/>
      <c r="O1" s="39"/>
      <c r="P1" s="39"/>
    </row>
    <row r="2" spans="1:16" ht="6" customHeight="1">
      <c r="A2" s="78"/>
      <c r="B2" s="78"/>
      <c r="C2" s="78"/>
      <c r="D2" s="78"/>
      <c r="E2" s="78"/>
      <c r="F2" s="78"/>
      <c r="G2" s="20"/>
      <c r="H2" s="77"/>
      <c r="I2" s="64"/>
      <c r="J2" s="77"/>
      <c r="K2" s="77"/>
      <c r="L2" s="77"/>
      <c r="M2" s="77"/>
      <c r="N2" s="77"/>
      <c r="O2" s="39"/>
      <c r="P2" s="38"/>
    </row>
    <row r="3" spans="1:16" ht="16.5" customHeight="1">
      <c r="A3" s="492" t="s">
        <v>71</v>
      </c>
      <c r="B3" s="492"/>
      <c r="C3" s="45">
        <f>IF('PCP - Tabela 2'!C3=0,"",'PCP - Tabela 2'!C3)</f>
        <v>9</v>
      </c>
      <c r="D3" s="78"/>
      <c r="E3" s="42"/>
      <c r="F3" s="42"/>
      <c r="G3" s="20"/>
      <c r="H3" s="20"/>
      <c r="I3" s="64"/>
      <c r="J3" s="522" t="s">
        <v>134</v>
      </c>
      <c r="K3" s="522"/>
      <c r="L3" s="522"/>
      <c r="M3" s="522"/>
      <c r="N3" s="522"/>
      <c r="O3" s="38"/>
      <c r="P3" s="38"/>
    </row>
    <row r="4" spans="1:16" ht="6" customHeight="1">
      <c r="A4" s="80"/>
      <c r="B4" s="80"/>
      <c r="C4" s="78"/>
      <c r="D4" s="78"/>
      <c r="E4" s="78"/>
      <c r="F4" s="78"/>
      <c r="G4" s="78"/>
      <c r="H4" s="78"/>
      <c r="I4" s="64"/>
      <c r="J4" s="78"/>
      <c r="K4" s="78"/>
      <c r="L4" s="78"/>
      <c r="M4" s="78"/>
      <c r="N4" s="78"/>
      <c r="O4" s="38"/>
      <c r="P4" s="38"/>
    </row>
    <row r="5" spans="1:16" ht="16.5" customHeight="1">
      <c r="A5" s="492" t="s">
        <v>25</v>
      </c>
      <c r="B5" s="492"/>
      <c r="C5" s="512" t="str">
        <f>IF('PCP - Tabela 1'!B3=0,"",'PCP - Tabela 1'!B3)</f>
        <v>Pesquisa Sísmica Marítima 3D na Bacia Sedimentar do Ceará - Programa CEARÁ_R11_3D</v>
      </c>
      <c r="D5" s="512"/>
      <c r="E5" s="512"/>
      <c r="F5" s="512"/>
      <c r="G5" s="512"/>
      <c r="H5" s="512"/>
      <c r="I5" s="64"/>
      <c r="J5" s="524" t="s">
        <v>135</v>
      </c>
      <c r="K5" s="524"/>
      <c r="L5" s="524"/>
      <c r="M5" s="524"/>
      <c r="N5" s="524"/>
      <c r="O5" s="38"/>
      <c r="P5" s="38"/>
    </row>
    <row r="6" spans="1:16" ht="12.75" customHeight="1">
      <c r="A6" s="78"/>
      <c r="B6" s="78"/>
      <c r="C6" s="78"/>
      <c r="D6" s="78"/>
      <c r="E6" s="78"/>
      <c r="F6" s="78"/>
      <c r="G6" s="78"/>
      <c r="H6" s="78"/>
      <c r="I6" s="64"/>
      <c r="J6" s="521" t="s">
        <v>26</v>
      </c>
      <c r="K6" s="521"/>
      <c r="L6" s="521"/>
      <c r="M6" s="521"/>
      <c r="N6" s="521"/>
      <c r="O6" s="38"/>
      <c r="P6" s="38"/>
    </row>
    <row r="7" spans="1:16" ht="6" customHeight="1">
      <c r="A7" s="78"/>
      <c r="B7" s="78"/>
      <c r="C7" s="78"/>
      <c r="D7" s="78"/>
      <c r="E7" s="78"/>
      <c r="F7" s="78"/>
      <c r="G7" s="78"/>
      <c r="H7" s="78"/>
      <c r="I7" s="80"/>
      <c r="J7" s="80"/>
      <c r="K7" s="80"/>
      <c r="L7" s="80"/>
      <c r="M7" s="80"/>
      <c r="N7" s="80"/>
      <c r="O7" s="38"/>
      <c r="P7" s="38"/>
    </row>
    <row r="8" spans="1:16" ht="13.5" customHeight="1">
      <c r="A8" s="492" t="s">
        <v>27</v>
      </c>
      <c r="B8" s="492"/>
      <c r="C8" s="494" t="str">
        <f>IF('PCP - Tabela 1'!B5=0,"",'PCP - Tabela 1'!B5)</f>
        <v>02022.002064/2013</v>
      </c>
      <c r="D8" s="494"/>
      <c r="E8" s="494"/>
      <c r="F8" s="64"/>
      <c r="G8" s="40" t="s">
        <v>3</v>
      </c>
      <c r="H8" s="46" t="str">
        <f>IF('Relatório PCP - Tabela 3'!H8=0,"",'Relatório PCP - Tabela 3'!H8)</f>
        <v>XXXX</v>
      </c>
      <c r="I8" s="64"/>
      <c r="J8" s="80"/>
      <c r="K8" s="80"/>
      <c r="L8" s="80"/>
      <c r="M8" s="80"/>
      <c r="N8" s="47" t="s">
        <v>72</v>
      </c>
      <c r="O8" s="38"/>
      <c r="P8" s="38"/>
    </row>
    <row r="9" spans="1:16" ht="6" customHeight="1">
      <c r="A9" s="78"/>
      <c r="B9" s="78"/>
      <c r="C9" s="64"/>
      <c r="D9" s="64"/>
      <c r="E9" s="64"/>
      <c r="F9" s="64"/>
      <c r="G9" s="64"/>
      <c r="H9" s="78"/>
      <c r="I9" s="78"/>
      <c r="J9" s="78"/>
      <c r="K9" s="77"/>
      <c r="L9" s="77"/>
      <c r="M9" s="77"/>
      <c r="N9" s="64"/>
      <c r="O9" s="39"/>
      <c r="P9" s="38"/>
    </row>
    <row r="10" spans="1:16" ht="16.5" customHeight="1">
      <c r="A10" s="522" t="s">
        <v>222</v>
      </c>
      <c r="B10" s="522"/>
      <c r="C10" s="522"/>
      <c r="D10" s="522"/>
      <c r="E10" s="522"/>
      <c r="F10" s="522"/>
      <c r="G10" s="522"/>
      <c r="H10" s="522"/>
      <c r="I10" s="522"/>
      <c r="J10" s="522"/>
      <c r="K10" s="522"/>
      <c r="L10" s="80"/>
      <c r="M10" s="80"/>
      <c r="N10" s="64"/>
      <c r="O10" s="38"/>
      <c r="P10" s="38"/>
    </row>
    <row r="11" spans="1:16" ht="12.75" customHeight="1">
      <c r="A11" s="574" t="s">
        <v>34</v>
      </c>
      <c r="B11" s="575" t="s">
        <v>223</v>
      </c>
      <c r="C11" s="575"/>
      <c r="D11" s="575"/>
      <c r="E11" s="576" t="str">
        <f>IF('Relatório PCP - Tabela 3'!D16=0," ",'Relatório PCP - Tabela 3'!D16)</f>
        <v> </v>
      </c>
      <c r="F11" s="576"/>
      <c r="G11" s="576"/>
      <c r="H11" s="576"/>
      <c r="I11" s="577" t="s">
        <v>224</v>
      </c>
      <c r="J11" s="577"/>
      <c r="K11" s="578" t="s">
        <v>225</v>
      </c>
      <c r="L11" s="133"/>
      <c r="M11" s="80"/>
      <c r="N11" s="134"/>
      <c r="O11" s="38"/>
      <c r="P11" s="38"/>
    </row>
    <row r="12" spans="1:14" ht="12.75" customHeight="1">
      <c r="A12" s="574"/>
      <c r="B12" s="575"/>
      <c r="C12" s="575"/>
      <c r="D12" s="575"/>
      <c r="E12" s="550" t="s">
        <v>226</v>
      </c>
      <c r="F12" s="550"/>
      <c r="G12" s="135" t="s">
        <v>227</v>
      </c>
      <c r="H12" s="569" t="s">
        <v>228</v>
      </c>
      <c r="I12" s="570" t="s">
        <v>229</v>
      </c>
      <c r="J12" s="570"/>
      <c r="K12" s="578"/>
      <c r="L12" s="133"/>
      <c r="M12" s="80"/>
      <c r="N12" s="134"/>
    </row>
    <row r="13" spans="1:14" ht="13.5" customHeight="1">
      <c r="A13" s="574"/>
      <c r="B13" s="575"/>
      <c r="C13" s="575"/>
      <c r="D13" s="575"/>
      <c r="E13" s="552" t="s">
        <v>230</v>
      </c>
      <c r="F13" s="552"/>
      <c r="G13" s="136" t="s">
        <v>231</v>
      </c>
      <c r="H13" s="569"/>
      <c r="I13" s="571" t="s">
        <v>232</v>
      </c>
      <c r="J13" s="571"/>
      <c r="K13" s="578"/>
      <c r="L13" s="133"/>
      <c r="M13" s="80"/>
      <c r="N13" s="134"/>
    </row>
    <row r="14" spans="1:14" ht="25.5" customHeight="1">
      <c r="A14" s="574"/>
      <c r="B14" s="575"/>
      <c r="C14" s="575"/>
      <c r="D14" s="575"/>
      <c r="E14" s="553" t="s">
        <v>233</v>
      </c>
      <c r="F14" s="553"/>
      <c r="G14" s="137" t="s">
        <v>234</v>
      </c>
      <c r="H14" s="569"/>
      <c r="I14" s="572" t="s">
        <v>235</v>
      </c>
      <c r="J14" s="572"/>
      <c r="K14" s="578"/>
      <c r="L14" s="133"/>
      <c r="M14" s="64"/>
      <c r="N14" s="134"/>
    </row>
    <row r="15" spans="1:14" ht="13.5" customHeight="1">
      <c r="A15" s="574"/>
      <c r="B15" s="575"/>
      <c r="C15" s="575"/>
      <c r="D15" s="575"/>
      <c r="E15" s="553"/>
      <c r="F15" s="553"/>
      <c r="G15" s="138" t="s">
        <v>42</v>
      </c>
      <c r="H15" s="569"/>
      <c r="I15" s="573" t="s">
        <v>236</v>
      </c>
      <c r="J15" s="573"/>
      <c r="K15" s="578"/>
      <c r="L15" s="133"/>
      <c r="M15" s="139" t="s">
        <v>17</v>
      </c>
      <c r="N15" s="134"/>
    </row>
    <row r="16" spans="1:14" ht="12.75" customHeight="1">
      <c r="A16" s="140">
        <v>1</v>
      </c>
      <c r="B16" s="515" t="s">
        <v>43</v>
      </c>
      <c r="C16" s="515"/>
      <c r="D16" s="515"/>
      <c r="E16" s="542"/>
      <c r="F16" s="542"/>
      <c r="G16" s="141">
        <f>IF(E16=0,"",(E16/('Relatório PCP - Tabela 3'!H$16*'Relatório PCP - Tabela 3'!I$16))*1000)</f>
      </c>
      <c r="H16" s="141">
        <f>'PCP - Tabela 1'!H16</f>
        <v>18000.000060000002</v>
      </c>
      <c r="I16" s="452"/>
      <c r="J16" s="452"/>
      <c r="K16" s="142">
        <f aca="true" t="shared" si="0" ref="K16:K35">E16+I16+E58+E100+E142+E184</f>
        <v>0</v>
      </c>
      <c r="L16" s="143"/>
      <c r="M16" s="127" t="s">
        <v>204</v>
      </c>
      <c r="N16" s="144"/>
    </row>
    <row r="17" spans="1:14" ht="12.75" customHeight="1">
      <c r="A17" s="140">
        <v>2</v>
      </c>
      <c r="B17" s="515" t="s">
        <v>44</v>
      </c>
      <c r="C17" s="515"/>
      <c r="D17" s="515"/>
      <c r="E17" s="542"/>
      <c r="F17" s="542"/>
      <c r="G17" s="141">
        <f>IF(E17=0,"",(E17/('Relatório PCP - Tabela 3'!H$16*'Relatório PCP - Tabela 3'!I$16))*1000)</f>
      </c>
      <c r="H17" s="141">
        <f>'PCP - Tabela 1'!H17</f>
        <v>444.15168</v>
      </c>
      <c r="I17" s="452"/>
      <c r="J17" s="452"/>
      <c r="K17" s="142">
        <f t="shared" si="0"/>
        <v>0</v>
      </c>
      <c r="L17" s="143"/>
      <c r="M17" s="64"/>
      <c r="N17" s="144"/>
    </row>
    <row r="18" spans="1:14" ht="12.75" customHeight="1">
      <c r="A18" s="140">
        <v>3</v>
      </c>
      <c r="B18" s="515" t="s">
        <v>45</v>
      </c>
      <c r="C18" s="515"/>
      <c r="D18" s="515"/>
      <c r="E18" s="542"/>
      <c r="F18" s="542"/>
      <c r="G18" s="141">
        <f>IF(E18=0,"",(E18/('Relatório PCP - Tabela 3'!H$16*'Relatório PCP - Tabela 3'!I$16))*1000)</f>
      </c>
      <c r="H18" s="141" t="str">
        <f>'PCP - Tabela 1'!H18</f>
        <v>                                                 *</v>
      </c>
      <c r="I18" s="452"/>
      <c r="J18" s="452"/>
      <c r="K18" s="142">
        <f t="shared" si="0"/>
        <v>0</v>
      </c>
      <c r="L18" s="143"/>
      <c r="M18" s="95" t="s">
        <v>48</v>
      </c>
      <c r="N18" s="144"/>
    </row>
    <row r="19" spans="1:14" ht="12.75" customHeight="1">
      <c r="A19" s="140">
        <v>4</v>
      </c>
      <c r="B19" s="515" t="s">
        <v>46</v>
      </c>
      <c r="C19" s="515"/>
      <c r="D19" s="515"/>
      <c r="E19" s="542"/>
      <c r="F19" s="542"/>
      <c r="G19" s="141">
        <f>IF(E19=0,"",(E19/('Relatório PCP - Tabela 3'!H$16*'Relatório PCP - Tabela 3'!I$16))*1000)</f>
      </c>
      <c r="H19" s="141">
        <f>'PCP - Tabela 1'!H19</f>
        <v>2.9497999999999998</v>
      </c>
      <c r="I19" s="452"/>
      <c r="J19" s="452"/>
      <c r="K19" s="142">
        <f t="shared" si="0"/>
        <v>0</v>
      </c>
      <c r="L19" s="143"/>
      <c r="M19" s="49" t="s">
        <v>237</v>
      </c>
      <c r="N19" s="144"/>
    </row>
    <row r="20" spans="1:14" ht="12.75" customHeight="1">
      <c r="A20" s="140">
        <v>5</v>
      </c>
      <c r="B20" s="515" t="s">
        <v>47</v>
      </c>
      <c r="C20" s="515"/>
      <c r="D20" s="515"/>
      <c r="E20" s="542"/>
      <c r="F20" s="542"/>
      <c r="G20" s="141">
        <f>IF(E20=0,"",(E20/('Relatório PCP - Tabela 3'!H$16*'Relatório PCP - Tabela 3'!I$16))*1000)</f>
      </c>
      <c r="H20" s="141">
        <f>'PCP - Tabela 1'!H20</f>
        <v>7.5852</v>
      </c>
      <c r="I20" s="452"/>
      <c r="J20" s="452"/>
      <c r="K20" s="142">
        <f t="shared" si="0"/>
        <v>0</v>
      </c>
      <c r="L20" s="143"/>
      <c r="M20" s="49" t="s">
        <v>238</v>
      </c>
      <c r="N20" s="144"/>
    </row>
    <row r="21" spans="1:14" ht="12.75" customHeight="1">
      <c r="A21" s="140">
        <v>6</v>
      </c>
      <c r="B21" s="515" t="s">
        <v>50</v>
      </c>
      <c r="C21" s="515"/>
      <c r="D21" s="515"/>
      <c r="E21" s="542"/>
      <c r="F21" s="542"/>
      <c r="G21" s="141">
        <f>IF(E21=0,"",(E21/('Relatório PCP - Tabela 3'!H$16*'Relatório PCP - Tabela 3'!I$16))*1000)</f>
      </c>
      <c r="H21" s="141">
        <f>'PCP - Tabela 1'!H21</f>
        <v>1.45824</v>
      </c>
      <c r="I21" s="452"/>
      <c r="J21" s="452"/>
      <c r="K21" s="142">
        <f t="shared" si="0"/>
        <v>0</v>
      </c>
      <c r="L21" s="143"/>
      <c r="M21" s="64"/>
      <c r="N21" s="144"/>
    </row>
    <row r="22" spans="1:14" ht="12.75" customHeight="1">
      <c r="A22" s="140">
        <v>7</v>
      </c>
      <c r="B22" s="515" t="s">
        <v>52</v>
      </c>
      <c r="C22" s="515"/>
      <c r="D22" s="515"/>
      <c r="E22" s="542"/>
      <c r="F22" s="542"/>
      <c r="G22" s="141">
        <f>IF(E22=0,"",(E22/('Relatório PCP - Tabela 3'!H$16*'Relatório PCP - Tabela 3'!I$16))*1000)</f>
      </c>
      <c r="H22" s="141" t="str">
        <f>'PCP - Tabela 1'!H22</f>
        <v>                                                 *</v>
      </c>
      <c r="I22" s="452"/>
      <c r="J22" s="452"/>
      <c r="K22" s="142">
        <f t="shared" si="0"/>
        <v>0</v>
      </c>
      <c r="L22" s="143"/>
      <c r="M22" s="145" t="s">
        <v>173</v>
      </c>
      <c r="N22" s="144"/>
    </row>
    <row r="23" spans="1:14" ht="12.75" customHeight="1">
      <c r="A23" s="140">
        <v>8</v>
      </c>
      <c r="B23" s="515" t="s">
        <v>54</v>
      </c>
      <c r="C23" s="515"/>
      <c r="D23" s="515"/>
      <c r="E23" s="542"/>
      <c r="F23" s="542"/>
      <c r="G23" s="141">
        <f>IF(E23=0,"",(E23/('Relatório PCP - Tabela 3'!H$16*'Relatório PCP - Tabela 3'!I$16))*1000)</f>
      </c>
      <c r="H23" s="141">
        <f>'PCP - Tabela 1'!H23</f>
        <v>0</v>
      </c>
      <c r="I23" s="452"/>
      <c r="J23" s="452"/>
      <c r="K23" s="142">
        <f t="shared" si="0"/>
        <v>0</v>
      </c>
      <c r="L23" s="143"/>
      <c r="M23" s="66" t="s">
        <v>239</v>
      </c>
      <c r="N23" s="144"/>
    </row>
    <row r="24" spans="1:14" ht="12.75" customHeight="1">
      <c r="A24" s="140">
        <v>9</v>
      </c>
      <c r="B24" s="515" t="s">
        <v>55</v>
      </c>
      <c r="C24" s="515"/>
      <c r="D24" s="515"/>
      <c r="E24" s="542"/>
      <c r="F24" s="542"/>
      <c r="G24" s="141">
        <f>IF(E24=0,"",(E24/('Relatório PCP - Tabela 3'!H$16*'Relatório PCP - Tabela 3'!I$16))*1000)</f>
      </c>
      <c r="H24" s="141" t="str">
        <f>'PCP - Tabela 1'!H24</f>
        <v>                                                 *</v>
      </c>
      <c r="I24" s="452"/>
      <c r="J24" s="452"/>
      <c r="K24" s="142">
        <f t="shared" si="0"/>
        <v>0</v>
      </c>
      <c r="L24" s="143"/>
      <c r="M24" s="66" t="s">
        <v>240</v>
      </c>
      <c r="N24" s="144"/>
    </row>
    <row r="25" spans="1:14" ht="12.75" customHeight="1">
      <c r="A25" s="140">
        <v>10</v>
      </c>
      <c r="B25" s="515" t="s">
        <v>58</v>
      </c>
      <c r="C25" s="515"/>
      <c r="D25" s="515"/>
      <c r="E25" s="542"/>
      <c r="F25" s="542"/>
      <c r="G25" s="141">
        <f>IF(E25=0,"",(E25/('Relatório PCP - Tabela 3'!H$16*'Relatório PCP - Tabela 3'!I$16))*1000)</f>
      </c>
      <c r="H25" s="141">
        <f>'PCP - Tabela 1'!H25</f>
        <v>97.34241999999999</v>
      </c>
      <c r="I25" s="452"/>
      <c r="J25" s="452"/>
      <c r="K25" s="142">
        <f t="shared" si="0"/>
        <v>0</v>
      </c>
      <c r="L25" s="143"/>
      <c r="M25" s="66" t="s">
        <v>241</v>
      </c>
      <c r="N25" s="144"/>
    </row>
    <row r="26" spans="1:14" ht="12.75" customHeight="1">
      <c r="A26" s="140">
        <v>11</v>
      </c>
      <c r="B26" s="515" t="s">
        <v>60</v>
      </c>
      <c r="C26" s="515"/>
      <c r="D26" s="515"/>
      <c r="E26" s="542"/>
      <c r="F26" s="542"/>
      <c r="G26" s="141">
        <f>IF(E26=0,"",(E26/('Relatório PCP - Tabela 3'!H$16*'Relatório PCP - Tabela 3'!I$16))*1000)</f>
      </c>
      <c r="H26" s="141">
        <f>'PCP - Tabela 1'!H26</f>
        <v>26.9696</v>
      </c>
      <c r="I26" s="452"/>
      <c r="J26" s="452"/>
      <c r="K26" s="142">
        <f t="shared" si="0"/>
        <v>0</v>
      </c>
      <c r="L26" s="143"/>
      <c r="M26" s="66" t="s">
        <v>242</v>
      </c>
      <c r="N26" s="144"/>
    </row>
    <row r="27" spans="1:14" ht="12.75" customHeight="1">
      <c r="A27" s="140">
        <v>12</v>
      </c>
      <c r="B27" s="515" t="s">
        <v>61</v>
      </c>
      <c r="C27" s="515"/>
      <c r="D27" s="515"/>
      <c r="E27" s="542"/>
      <c r="F27" s="542"/>
      <c r="G27" s="141">
        <f>IF(E27=0,"",(E27/('Relatório PCP - Tabela 3'!H$16*'Relatório PCP - Tabela 3'!I$16))*1000)</f>
      </c>
      <c r="H27" s="141">
        <f>'PCP - Tabela 1'!H27</f>
        <v>156.50011999999998</v>
      </c>
      <c r="I27" s="452"/>
      <c r="J27" s="452"/>
      <c r="K27" s="142">
        <f t="shared" si="0"/>
        <v>0</v>
      </c>
      <c r="L27" s="143"/>
      <c r="M27" s="77"/>
      <c r="N27" s="144"/>
    </row>
    <row r="28" spans="1:14" ht="12.75" customHeight="1">
      <c r="A28" s="140">
        <v>13</v>
      </c>
      <c r="B28" s="515" t="s">
        <v>62</v>
      </c>
      <c r="C28" s="515"/>
      <c r="D28" s="515"/>
      <c r="E28" s="542"/>
      <c r="F28" s="542"/>
      <c r="G28" s="141">
        <f>IF(E28=0,"",(E28/('Relatório PCP - Tabela 3'!H$16*'Relatório PCP - Tabela 3'!I$16))*1000)</f>
      </c>
      <c r="H28" s="141">
        <f>'PCP - Tabela 1'!H28</f>
        <v>201.51152</v>
      </c>
      <c r="I28" s="452"/>
      <c r="J28" s="452"/>
      <c r="K28" s="142">
        <f t="shared" si="0"/>
        <v>0</v>
      </c>
      <c r="L28" s="143"/>
      <c r="M28" s="139" t="s">
        <v>181</v>
      </c>
      <c r="N28" s="144"/>
    </row>
    <row r="29" spans="1:14" ht="12.75" customHeight="1">
      <c r="A29" s="140">
        <v>14</v>
      </c>
      <c r="B29" s="515" t="s">
        <v>63</v>
      </c>
      <c r="C29" s="515"/>
      <c r="D29" s="515"/>
      <c r="E29" s="542"/>
      <c r="F29" s="542"/>
      <c r="G29" s="141">
        <f>IF(E29=0,"",(E29/('Relatório PCP - Tabela 3'!H$16*'Relatório PCP - Tabela 3'!I$16))*1000)</f>
      </c>
      <c r="H29" s="141">
        <f>'PCP - Tabela 1'!H29</f>
        <v>421.66656</v>
      </c>
      <c r="I29" s="452"/>
      <c r="J29" s="452"/>
      <c r="K29" s="142">
        <f t="shared" si="0"/>
        <v>0</v>
      </c>
      <c r="L29" s="143"/>
      <c r="M29" s="49" t="s">
        <v>243</v>
      </c>
      <c r="N29" s="144"/>
    </row>
    <row r="30" spans="1:14" ht="12.75" customHeight="1">
      <c r="A30" s="140">
        <v>15</v>
      </c>
      <c r="B30" s="515" t="s">
        <v>64</v>
      </c>
      <c r="C30" s="515"/>
      <c r="D30" s="515"/>
      <c r="E30" s="542"/>
      <c r="F30" s="542"/>
      <c r="G30" s="141">
        <f>IF(E30=0,"",(E30/('Relatório PCP - Tabela 3'!H$16*'Relatório PCP - Tabela 3'!I$16))*1000)</f>
      </c>
      <c r="H30" s="141">
        <f>'PCP - Tabela 1'!H30</f>
        <v>0</v>
      </c>
      <c r="I30" s="452"/>
      <c r="J30" s="452"/>
      <c r="K30" s="142">
        <f t="shared" si="0"/>
        <v>0</v>
      </c>
      <c r="L30" s="143"/>
      <c r="M30" s="49" t="s">
        <v>244</v>
      </c>
      <c r="N30" s="144"/>
    </row>
    <row r="31" spans="1:14" ht="12.75" customHeight="1">
      <c r="A31" s="140">
        <v>16</v>
      </c>
      <c r="B31" s="515" t="s">
        <v>65</v>
      </c>
      <c r="C31" s="515"/>
      <c r="D31" s="515"/>
      <c r="E31" s="542"/>
      <c r="F31" s="542"/>
      <c r="G31" s="141">
        <f>IF(E31=0,"",(E31/('Relatório PCP - Tabela 3'!H$16*'Relatório PCP - Tabela 3'!I$16))*1000)</f>
      </c>
      <c r="H31" s="141">
        <f>'PCP - Tabela 1'!H31</f>
        <v>0</v>
      </c>
      <c r="I31" s="452"/>
      <c r="J31" s="452"/>
      <c r="K31" s="142">
        <f t="shared" si="0"/>
        <v>0</v>
      </c>
      <c r="L31" s="143"/>
      <c r="M31" s="144"/>
      <c r="N31" s="144"/>
    </row>
    <row r="32" spans="1:14" ht="12.75" customHeight="1">
      <c r="A32" s="140">
        <v>17</v>
      </c>
      <c r="B32" s="515" t="s">
        <v>66</v>
      </c>
      <c r="C32" s="515"/>
      <c r="D32" s="515"/>
      <c r="E32" s="542"/>
      <c r="F32" s="542"/>
      <c r="G32" s="141">
        <f>IF(E32=0,"",(E32/('Relatório PCP - Tabela 3'!H$16*'Relatório PCP - Tabela 3'!I$16))*1000)</f>
      </c>
      <c r="H32" s="141">
        <f>'PCP - Tabela 1'!H32</f>
        <v>374.25023999999996</v>
      </c>
      <c r="I32" s="452"/>
      <c r="J32" s="452"/>
      <c r="K32" s="142">
        <f t="shared" si="0"/>
        <v>0</v>
      </c>
      <c r="L32" s="143"/>
      <c r="M32" s="139" t="s">
        <v>245</v>
      </c>
      <c r="N32" s="144"/>
    </row>
    <row r="33" spans="1:14" ht="12.75" customHeight="1">
      <c r="A33" s="140">
        <v>18</v>
      </c>
      <c r="B33" s="543" t="s">
        <v>246</v>
      </c>
      <c r="C33" s="543"/>
      <c r="D33" s="543"/>
      <c r="E33" s="542"/>
      <c r="F33" s="542"/>
      <c r="G33" s="141">
        <f>IF(E33=0,"",(E33/('Relatório PCP - Tabela 3'!H$16*'Relatório PCP - Tabela 3'!I$16))*1000)</f>
      </c>
      <c r="H33" s="141">
        <f>'PCP - Tabela 1'!H33</f>
        <v>0</v>
      </c>
      <c r="I33" s="452"/>
      <c r="J33" s="452"/>
      <c r="K33" s="142">
        <f t="shared" si="0"/>
        <v>0</v>
      </c>
      <c r="L33" s="143"/>
      <c r="M33" s="66" t="s">
        <v>247</v>
      </c>
      <c r="N33" s="144"/>
    </row>
    <row r="34" spans="1:14" ht="12.75" customHeight="1">
      <c r="A34" s="140">
        <v>19</v>
      </c>
      <c r="B34" s="515" t="s">
        <v>68</v>
      </c>
      <c r="C34" s="515"/>
      <c r="D34" s="515"/>
      <c r="E34" s="542"/>
      <c r="F34" s="542"/>
      <c r="G34" s="141">
        <f>IF(E34=0,"",(E34/('Relatório PCP - Tabela 3'!H$16*'Relatório PCP - Tabela 3'!I$16))*1000)</f>
      </c>
      <c r="H34" s="141">
        <f>'PCP - Tabela 1'!H34</f>
        <v>0</v>
      </c>
      <c r="I34" s="452"/>
      <c r="J34" s="452"/>
      <c r="K34" s="142">
        <f t="shared" si="0"/>
        <v>0</v>
      </c>
      <c r="L34" s="143"/>
      <c r="M34" s="66" t="s">
        <v>248</v>
      </c>
      <c r="N34" s="144"/>
    </row>
    <row r="35" spans="1:14" ht="12.75" customHeight="1">
      <c r="A35" s="140">
        <v>20</v>
      </c>
      <c r="B35" s="543" t="s">
        <v>249</v>
      </c>
      <c r="C35" s="543"/>
      <c r="D35" s="543"/>
      <c r="E35" s="542"/>
      <c r="F35" s="542"/>
      <c r="G35" s="141">
        <f>IF(E35=0,"",(E35/('Relatório PCP - Tabela 3'!H$16*'Relatório PCP - Tabela 3'!I$16))*1000)</f>
      </c>
      <c r="H35" s="141">
        <f>'PCP - Tabela 1'!H35</f>
        <v>0</v>
      </c>
      <c r="I35" s="452"/>
      <c r="J35" s="452"/>
      <c r="K35" s="142">
        <f t="shared" si="0"/>
        <v>0</v>
      </c>
      <c r="L35" s="143"/>
      <c r="M35" s="49" t="s">
        <v>250</v>
      </c>
      <c r="N35" s="144"/>
    </row>
    <row r="36" spans="1:14" ht="12.75" customHeight="1">
      <c r="A36" s="146"/>
      <c r="B36" s="544" t="s">
        <v>133</v>
      </c>
      <c r="C36" s="544"/>
      <c r="D36" s="544"/>
      <c r="E36" s="545"/>
      <c r="F36" s="545"/>
      <c r="G36" s="147"/>
      <c r="H36" s="148">
        <f>IF(E36=0,"",'PCP - Tabela 1'!H36)</f>
      </c>
      <c r="I36" s="568"/>
      <c r="J36" s="568"/>
      <c r="K36" s="149"/>
      <c r="L36" s="150"/>
      <c r="M36" s="64"/>
      <c r="N36" s="151"/>
    </row>
    <row r="37" spans="1:14" ht="12.75" customHeight="1">
      <c r="A37" s="140">
        <v>21</v>
      </c>
      <c r="B37" s="541" t="str">
        <f>IF('PCP - Tabela 1'!C37=0,"",'PCP - Tabela 1'!C37)</f>
        <v>Embalagens Tetrapak</v>
      </c>
      <c r="C37" s="541"/>
      <c r="D37" s="541"/>
      <c r="E37" s="542"/>
      <c r="F37" s="542"/>
      <c r="G37" s="141">
        <f>IF(E37=0,"",(E37/('Relatório PCP - Tabela 3'!H$16*'Relatório PCP - Tabela 3'!I$16))*1000)</f>
      </c>
      <c r="H37" s="141">
        <f>'PCP - Tabela 1'!H37</f>
        <v>16.0132</v>
      </c>
      <c r="I37" s="452"/>
      <c r="J37" s="452"/>
      <c r="K37" s="142">
        <f>E37+I37+E79+E121+E163+E205</f>
        <v>0</v>
      </c>
      <c r="L37" s="143"/>
      <c r="M37" s="139" t="s">
        <v>251</v>
      </c>
      <c r="N37" s="144"/>
    </row>
    <row r="38" spans="1:14" ht="12.75" customHeight="1">
      <c r="A38" s="140">
        <v>22</v>
      </c>
      <c r="B38" s="541" t="str">
        <f>IF('PCP - Tabela 1'!C38=0,"",'PCP - Tabela 1'!C38)</f>
        <v>Resíduo de Óleo Vegetal</v>
      </c>
      <c r="C38" s="541"/>
      <c r="D38" s="541"/>
      <c r="E38" s="542"/>
      <c r="F38" s="542"/>
      <c r="G38" s="141">
        <f>IF(E38=0,"",(E38/('Relatório PCP - Tabela 3'!H$16*'Relatório PCP - Tabela 3'!I$16))*1000)</f>
      </c>
      <c r="H38" s="141">
        <f>'PCP - Tabela 1'!H38</f>
        <v>7.5852</v>
      </c>
      <c r="I38" s="452"/>
      <c r="J38" s="452"/>
      <c r="K38" s="142">
        <f>E38+I38+E80+E122+E164+E206</f>
        <v>0</v>
      </c>
      <c r="L38" s="143"/>
      <c r="M38" s="66" t="s">
        <v>129</v>
      </c>
      <c r="N38" s="144"/>
    </row>
    <row r="39" spans="1:14" ht="12.75" customHeight="1">
      <c r="A39" s="140">
        <v>23</v>
      </c>
      <c r="B39" s="541" t="str">
        <f>IF('PCP - Tabela 1'!C39=0,"",'PCP - Tabela 1'!C39)</f>
        <v>Segmentos de Rede</v>
      </c>
      <c r="C39" s="541"/>
      <c r="D39" s="541"/>
      <c r="E39" s="542"/>
      <c r="F39" s="542"/>
      <c r="G39" s="141">
        <f>IF(E39=0,"",(E39/('Relatório PCP - Tabela 3'!H$16*'Relatório PCP - Tabela 3'!I$16))*1000)</f>
      </c>
      <c r="H39" s="141">
        <f>'PCP - Tabela 1'!H39</f>
        <v>1.75028</v>
      </c>
      <c r="I39" s="452"/>
      <c r="J39" s="452"/>
      <c r="K39" s="142">
        <f>E39+I39+E81+E123+E165+E207</f>
        <v>0</v>
      </c>
      <c r="L39" s="143"/>
      <c r="M39" s="139"/>
      <c r="N39" s="144"/>
    </row>
    <row r="40" spans="1:14" ht="12.75" customHeight="1">
      <c r="A40" s="140">
        <v>24</v>
      </c>
      <c r="B40" s="541">
        <f>IF('PCP - Tabela 1'!C40=0,"",'PCP - Tabela 1'!C40)</f>
      </c>
      <c r="C40" s="541"/>
      <c r="D40" s="541"/>
      <c r="E40" s="542"/>
      <c r="F40" s="542"/>
      <c r="G40" s="141">
        <f>IF(E40=0,"",(E40/('Relatório PCP - Tabela 3'!H$16*'Relatório PCP - Tabela 3'!I$16))*1000)</f>
      </c>
      <c r="H40" s="141">
        <f>'PCP - Tabela 1'!H40</f>
        <v>0</v>
      </c>
      <c r="I40" s="452"/>
      <c r="J40" s="452"/>
      <c r="K40" s="142">
        <f>E40+I40+E82+E124+E166+E208</f>
        <v>0</v>
      </c>
      <c r="L40" s="143"/>
      <c r="M40" s="139"/>
      <c r="N40" s="144"/>
    </row>
    <row r="41" spans="1:14" ht="12.75" customHeight="1">
      <c r="A41" s="92">
        <v>25</v>
      </c>
      <c r="B41" s="567">
        <f>IF('PCP - Tabela 1'!C41=0,"",'PCP - Tabela 1'!C41)</f>
      </c>
      <c r="C41" s="567"/>
      <c r="D41" s="567"/>
      <c r="E41" s="542"/>
      <c r="F41" s="542"/>
      <c r="G41" s="141">
        <f>IF(E41=0,"",(E41/('Relatório PCP - Tabela 3'!H$16*'Relatório PCP - Tabela 3'!I$16))*1000)</f>
      </c>
      <c r="H41" s="141">
        <f>'PCP - Tabela 1'!H41</f>
        <v>0</v>
      </c>
      <c r="I41" s="452"/>
      <c r="J41" s="452"/>
      <c r="K41" s="142">
        <f>E41+I41+E83+E125+E167+E209</f>
        <v>0</v>
      </c>
      <c r="L41" s="143"/>
      <c r="M41"/>
      <c r="N41" s="144"/>
    </row>
    <row r="43" spans="1:14" ht="16.5" customHeight="1">
      <c r="A43" s="505" t="s">
        <v>23</v>
      </c>
      <c r="B43" s="505"/>
      <c r="C43" s="493" t="str">
        <f>C1</f>
        <v>PGS Investigação Petrolífera LTDA</v>
      </c>
      <c r="D43" s="493"/>
      <c r="E43" s="493"/>
      <c r="F43" s="493"/>
      <c r="G43" s="493"/>
      <c r="H43" s="493"/>
      <c r="I43" s="64"/>
      <c r="J43" s="556" t="s">
        <v>24</v>
      </c>
      <c r="K43" s="556"/>
      <c r="L43" s="556"/>
      <c r="M43" s="556"/>
      <c r="N43" s="556"/>
    </row>
    <row r="44" spans="1:14" ht="6" customHeight="1">
      <c r="A44" s="78"/>
      <c r="B44" s="78"/>
      <c r="C44" s="78"/>
      <c r="D44" s="78"/>
      <c r="E44" s="78"/>
      <c r="F44" s="78"/>
      <c r="G44" s="20"/>
      <c r="H44" s="77"/>
      <c r="I44" s="64"/>
      <c r="J44" s="77"/>
      <c r="K44" s="77"/>
      <c r="L44" s="77"/>
      <c r="M44" s="77"/>
      <c r="N44" s="77"/>
    </row>
    <row r="45" spans="1:14" ht="16.5" customHeight="1">
      <c r="A45" s="492" t="s">
        <v>28</v>
      </c>
      <c r="B45" s="492"/>
      <c r="C45" s="45">
        <f>C3</f>
        <v>9</v>
      </c>
      <c r="D45" s="78"/>
      <c r="E45" s="42"/>
      <c r="F45" s="42"/>
      <c r="G45" s="20"/>
      <c r="H45" s="20"/>
      <c r="I45" s="64"/>
      <c r="J45" s="522" t="s">
        <v>134</v>
      </c>
      <c r="K45" s="522"/>
      <c r="L45" s="522"/>
      <c r="M45" s="522"/>
      <c r="N45" s="522"/>
    </row>
    <row r="46" spans="1:14" ht="6" customHeight="1">
      <c r="A46" s="80"/>
      <c r="B46" s="80"/>
      <c r="C46" s="78"/>
      <c r="D46" s="78"/>
      <c r="E46" s="78"/>
      <c r="F46" s="78"/>
      <c r="G46" s="78"/>
      <c r="H46" s="78"/>
      <c r="I46" s="64"/>
      <c r="J46" s="78"/>
      <c r="K46" s="78"/>
      <c r="L46" s="78"/>
      <c r="M46" s="78"/>
      <c r="N46" s="78"/>
    </row>
    <row r="47" spans="1:14" ht="16.5" customHeight="1">
      <c r="A47" s="492" t="s">
        <v>25</v>
      </c>
      <c r="B47" s="492"/>
      <c r="C47" s="512" t="str">
        <f>C5</f>
        <v>Pesquisa Sísmica Marítima 3D na Bacia Sedimentar do Ceará - Programa CEARÁ_R11_3D</v>
      </c>
      <c r="D47" s="512"/>
      <c r="E47" s="512"/>
      <c r="F47" s="512"/>
      <c r="G47" s="512"/>
      <c r="H47" s="512"/>
      <c r="I47" s="64"/>
      <c r="J47" s="524" t="s">
        <v>135</v>
      </c>
      <c r="K47" s="524"/>
      <c r="L47" s="524"/>
      <c r="M47" s="524"/>
      <c r="N47" s="524"/>
    </row>
    <row r="48" spans="1:14" ht="13.5">
      <c r="A48" s="78"/>
      <c r="B48" s="78"/>
      <c r="C48" s="78"/>
      <c r="D48" s="78"/>
      <c r="E48" s="78"/>
      <c r="F48" s="78"/>
      <c r="G48" s="78"/>
      <c r="H48" s="78"/>
      <c r="I48" s="64"/>
      <c r="J48" s="521" t="s">
        <v>26</v>
      </c>
      <c r="K48" s="521"/>
      <c r="L48" s="521"/>
      <c r="M48" s="521"/>
      <c r="N48" s="521"/>
    </row>
    <row r="49" spans="1:14" ht="6" customHeight="1">
      <c r="A49" s="78"/>
      <c r="B49" s="78"/>
      <c r="C49" s="78"/>
      <c r="D49" s="78"/>
      <c r="E49" s="78"/>
      <c r="F49" s="78"/>
      <c r="G49" s="78"/>
      <c r="H49" s="78"/>
      <c r="I49" s="80"/>
      <c r="J49" s="80"/>
      <c r="K49" s="80"/>
      <c r="L49" s="80"/>
      <c r="M49" s="80"/>
      <c r="N49" s="80"/>
    </row>
    <row r="50" spans="1:14" ht="15.75">
      <c r="A50" s="492" t="s">
        <v>27</v>
      </c>
      <c r="B50" s="492"/>
      <c r="C50" s="494" t="str">
        <f>C8</f>
        <v>02022.002064/2013</v>
      </c>
      <c r="D50" s="494"/>
      <c r="E50" s="494"/>
      <c r="F50" s="64"/>
      <c r="G50" s="40" t="s">
        <v>3</v>
      </c>
      <c r="H50" s="46" t="str">
        <f>H8</f>
        <v>XXXX</v>
      </c>
      <c r="I50" s="64"/>
      <c r="J50" s="80"/>
      <c r="K50" s="80"/>
      <c r="L50" s="80"/>
      <c r="M50" s="80"/>
      <c r="N50" s="47" t="s">
        <v>116</v>
      </c>
    </row>
    <row r="51" spans="1:14" ht="6" customHeight="1">
      <c r="A51" s="78"/>
      <c r="B51" s="78"/>
      <c r="C51" s="64"/>
      <c r="D51" s="64"/>
      <c r="E51" s="64"/>
      <c r="F51" s="64"/>
      <c r="G51" s="64"/>
      <c r="H51" s="78"/>
      <c r="I51" s="78"/>
      <c r="J51" s="78"/>
      <c r="K51" s="77"/>
      <c r="L51" s="77"/>
      <c r="M51" s="77"/>
      <c r="N51" s="64"/>
    </row>
    <row r="52" spans="1:14" ht="12.75">
      <c r="A52" s="522" t="s">
        <v>222</v>
      </c>
      <c r="B52" s="522"/>
      <c r="C52" s="522"/>
      <c r="D52" s="522"/>
      <c r="E52" s="522"/>
      <c r="F52" s="522"/>
      <c r="G52" s="522"/>
      <c r="H52" s="522"/>
      <c r="I52" s="152"/>
      <c r="J52" s="152"/>
      <c r="K52" s="152"/>
      <c r="L52" s="80"/>
      <c r="M52" s="80"/>
      <c r="N52" s="64"/>
    </row>
    <row r="53" spans="1:14" ht="12.75" customHeight="1">
      <c r="A53" s="547" t="s">
        <v>34</v>
      </c>
      <c r="B53" s="548" t="s">
        <v>252</v>
      </c>
      <c r="C53" s="548"/>
      <c r="D53" s="548"/>
      <c r="E53" s="549" t="str">
        <f>IF('Relatório PCP - Tabela 3'!D17=0," ",'Relatório PCP - Tabela 3'!D17)</f>
        <v> </v>
      </c>
      <c r="F53" s="549"/>
      <c r="G53" s="549"/>
      <c r="H53" s="549"/>
      <c r="I53" s="558"/>
      <c r="J53" s="558"/>
      <c r="K53" s="153"/>
      <c r="L53" s="154"/>
      <c r="M53" s="80"/>
      <c r="N53" s="134"/>
    </row>
    <row r="54" spans="1:14" ht="12.75" customHeight="1">
      <c r="A54" s="547"/>
      <c r="B54" s="548"/>
      <c r="C54" s="548"/>
      <c r="D54" s="548"/>
      <c r="E54" s="550" t="s">
        <v>226</v>
      </c>
      <c r="F54" s="550"/>
      <c r="G54" s="155" t="s">
        <v>227</v>
      </c>
      <c r="H54" s="551" t="s">
        <v>253</v>
      </c>
      <c r="I54" s="559"/>
      <c r="J54" s="559"/>
      <c r="K54" s="153"/>
      <c r="L54" s="154"/>
      <c r="M54" s="80"/>
      <c r="N54" s="134"/>
    </row>
    <row r="55" spans="1:14" ht="12.75" customHeight="1">
      <c r="A55" s="547"/>
      <c r="B55" s="548"/>
      <c r="C55" s="548"/>
      <c r="D55" s="548"/>
      <c r="E55" s="552" t="s">
        <v>230</v>
      </c>
      <c r="F55" s="552"/>
      <c r="G55" s="136" t="s">
        <v>231</v>
      </c>
      <c r="H55" s="551"/>
      <c r="I55" s="559"/>
      <c r="J55" s="559"/>
      <c r="K55" s="153"/>
      <c r="L55" s="154"/>
      <c r="M55" s="80"/>
      <c r="N55" s="134"/>
    </row>
    <row r="56" spans="1:14" ht="12.75" customHeight="1">
      <c r="A56" s="547"/>
      <c r="B56" s="548"/>
      <c r="C56" s="548"/>
      <c r="D56" s="548"/>
      <c r="E56" s="553" t="s">
        <v>233</v>
      </c>
      <c r="F56" s="553"/>
      <c r="G56" s="566" t="s">
        <v>42</v>
      </c>
      <c r="H56" s="551"/>
      <c r="I56" s="560"/>
      <c r="J56" s="560"/>
      <c r="K56" s="153"/>
      <c r="L56" s="154"/>
      <c r="M56" s="64"/>
      <c r="N56" s="134"/>
    </row>
    <row r="57" spans="1:14" ht="13.5">
      <c r="A57" s="547"/>
      <c r="B57" s="548"/>
      <c r="C57" s="548"/>
      <c r="D57" s="548"/>
      <c r="E57" s="553"/>
      <c r="F57" s="553"/>
      <c r="G57" s="566"/>
      <c r="H57" s="551"/>
      <c r="I57" s="561"/>
      <c r="J57" s="561"/>
      <c r="K57" s="153"/>
      <c r="L57" s="154"/>
      <c r="M57" s="139"/>
      <c r="N57" s="134"/>
    </row>
    <row r="58" spans="1:14" ht="13.5">
      <c r="A58" s="140">
        <v>1</v>
      </c>
      <c r="B58" s="515" t="s">
        <v>43</v>
      </c>
      <c r="C58" s="515"/>
      <c r="D58" s="515"/>
      <c r="E58" s="542"/>
      <c r="F58" s="542"/>
      <c r="G58" s="141">
        <f>IF(E58=0,"",(E58/('Relatório PCP - Tabela 3'!H$17*'Relatório PCP - Tabela 3'!I$17))*1000)</f>
      </c>
      <c r="H58" s="156">
        <f>'PCP - Tabela 1'!H16</f>
        <v>18000.000060000002</v>
      </c>
      <c r="I58" s="555"/>
      <c r="J58" s="555"/>
      <c r="K58" s="158"/>
      <c r="L58" s="144"/>
      <c r="M58" s="127"/>
      <c r="N58" s="144"/>
    </row>
    <row r="59" spans="1:14" ht="13.5">
      <c r="A59" s="140">
        <v>2</v>
      </c>
      <c r="B59" s="515" t="s">
        <v>44</v>
      </c>
      <c r="C59" s="515"/>
      <c r="D59" s="515"/>
      <c r="E59" s="542"/>
      <c r="F59" s="542"/>
      <c r="G59" s="141">
        <f>IF(E59=0,"",(E59/('Relatório PCP - Tabela 3'!H$17*'Relatório PCP - Tabela 3'!I$17))*1000)</f>
      </c>
      <c r="H59" s="159">
        <f>'PCP - Tabela 1'!H17</f>
        <v>444.15168</v>
      </c>
      <c r="I59" s="555"/>
      <c r="J59" s="555"/>
      <c r="K59" s="158"/>
      <c r="L59" s="144"/>
      <c r="M59" s="64"/>
      <c r="N59" s="144"/>
    </row>
    <row r="60" spans="1:14" ht="13.5">
      <c r="A60" s="140">
        <v>3</v>
      </c>
      <c r="B60" s="515" t="s">
        <v>45</v>
      </c>
      <c r="C60" s="515"/>
      <c r="D60" s="515"/>
      <c r="E60" s="542"/>
      <c r="F60" s="542"/>
      <c r="G60" s="141">
        <f>IF(E60=0,"",(E60/('Relatório PCP - Tabela 3'!H$17*'Relatório PCP - Tabela 3'!I$17))*1000)</f>
      </c>
      <c r="H60" s="159" t="str">
        <f>'PCP - Tabela 1'!H18</f>
        <v>                                                 *</v>
      </c>
      <c r="I60" s="555"/>
      <c r="J60" s="555"/>
      <c r="K60" s="158"/>
      <c r="L60" s="144"/>
      <c r="M60" s="95"/>
      <c r="N60" s="144"/>
    </row>
    <row r="61" spans="1:14" ht="13.5">
      <c r="A61" s="140">
        <v>4</v>
      </c>
      <c r="B61" s="515" t="s">
        <v>46</v>
      </c>
      <c r="C61" s="515"/>
      <c r="D61" s="515"/>
      <c r="E61" s="542"/>
      <c r="F61" s="542"/>
      <c r="G61" s="141">
        <f>IF(E61=0,"",(E61/('Relatório PCP - Tabela 3'!H$17*'Relatório PCP - Tabela 3'!I$17))*1000)</f>
      </c>
      <c r="H61" s="159">
        <f>'PCP - Tabela 1'!H19</f>
        <v>2.9497999999999998</v>
      </c>
      <c r="I61" s="555"/>
      <c r="J61" s="555"/>
      <c r="K61" s="158"/>
      <c r="L61" s="144"/>
      <c r="M61" s="49"/>
      <c r="N61" s="144"/>
    </row>
    <row r="62" spans="1:14" ht="13.5">
      <c r="A62" s="140">
        <v>5</v>
      </c>
      <c r="B62" s="515" t="s">
        <v>47</v>
      </c>
      <c r="C62" s="515"/>
      <c r="D62" s="515"/>
      <c r="E62" s="542"/>
      <c r="F62" s="542"/>
      <c r="G62" s="141">
        <f>IF(E62=0,"",(E62/('Relatório PCP - Tabela 3'!H$17*'Relatório PCP - Tabela 3'!I$17))*1000)</f>
      </c>
      <c r="H62" s="159">
        <f>'PCP - Tabela 1'!H20</f>
        <v>7.5852</v>
      </c>
      <c r="I62" s="555"/>
      <c r="J62" s="555"/>
      <c r="K62" s="158"/>
      <c r="L62" s="144"/>
      <c r="M62" s="49"/>
      <c r="N62" s="144"/>
    </row>
    <row r="63" spans="1:14" ht="13.5">
      <c r="A63" s="140">
        <v>6</v>
      </c>
      <c r="B63" s="515" t="s">
        <v>50</v>
      </c>
      <c r="C63" s="515"/>
      <c r="D63" s="515"/>
      <c r="E63" s="542"/>
      <c r="F63" s="542"/>
      <c r="G63" s="141">
        <f>IF(E63=0,"",(E63/('Relatório PCP - Tabela 3'!H$17*'Relatório PCP - Tabela 3'!I$17))*1000)</f>
      </c>
      <c r="H63" s="159">
        <f>'PCP - Tabela 1'!H21</f>
        <v>1.45824</v>
      </c>
      <c r="I63" s="555"/>
      <c r="J63" s="555"/>
      <c r="K63" s="158"/>
      <c r="L63" s="144"/>
      <c r="M63" s="64"/>
      <c r="N63" s="144"/>
    </row>
    <row r="64" spans="1:14" ht="13.5">
      <c r="A64" s="140">
        <v>7</v>
      </c>
      <c r="B64" s="515" t="s">
        <v>52</v>
      </c>
      <c r="C64" s="515"/>
      <c r="D64" s="515"/>
      <c r="E64" s="542"/>
      <c r="F64" s="542"/>
      <c r="G64" s="141">
        <f>IF(E64=0,"",(E64/('Relatório PCP - Tabela 3'!H$17*'Relatório PCP - Tabela 3'!I$17))*1000)</f>
      </c>
      <c r="H64" s="159" t="str">
        <f>'PCP - Tabela 1'!H22</f>
        <v>                                                 *</v>
      </c>
      <c r="I64" s="555"/>
      <c r="J64" s="555"/>
      <c r="K64" s="158"/>
      <c r="L64" s="144"/>
      <c r="M64" s="145"/>
      <c r="N64" s="144"/>
    </row>
    <row r="65" spans="1:14" ht="13.5">
      <c r="A65" s="140">
        <v>8</v>
      </c>
      <c r="B65" s="515" t="s">
        <v>54</v>
      </c>
      <c r="C65" s="515"/>
      <c r="D65" s="515"/>
      <c r="E65" s="542"/>
      <c r="F65" s="542"/>
      <c r="G65" s="141">
        <f>IF(E65=0,"",(E65/('Relatório PCP - Tabela 3'!H$17*'Relatório PCP - Tabela 3'!I$17))*1000)</f>
      </c>
      <c r="H65" s="159">
        <f>'PCP - Tabela 1'!H23</f>
        <v>0</v>
      </c>
      <c r="I65" s="555"/>
      <c r="J65" s="555"/>
      <c r="K65" s="158"/>
      <c r="L65" s="144"/>
      <c r="M65" s="66"/>
      <c r="N65" s="144"/>
    </row>
    <row r="66" spans="1:14" ht="13.5">
      <c r="A66" s="140">
        <v>9</v>
      </c>
      <c r="B66" s="515" t="s">
        <v>55</v>
      </c>
      <c r="C66" s="515"/>
      <c r="D66" s="515"/>
      <c r="E66" s="542"/>
      <c r="F66" s="542"/>
      <c r="G66" s="141">
        <f>IF(E66=0,"",(E66/('Relatório PCP - Tabela 3'!H$17*'Relatório PCP - Tabela 3'!I$17))*1000)</f>
      </c>
      <c r="H66" s="159" t="str">
        <f>'PCP - Tabela 1'!H24</f>
        <v>                                                 *</v>
      </c>
      <c r="I66" s="555"/>
      <c r="J66" s="555"/>
      <c r="K66" s="158"/>
      <c r="L66" s="144"/>
      <c r="M66" s="66"/>
      <c r="N66" s="144"/>
    </row>
    <row r="67" spans="1:14" ht="13.5">
      <c r="A67" s="140">
        <v>10</v>
      </c>
      <c r="B67" s="515" t="s">
        <v>58</v>
      </c>
      <c r="C67" s="515"/>
      <c r="D67" s="515"/>
      <c r="E67" s="542"/>
      <c r="F67" s="542"/>
      <c r="G67" s="141">
        <f>IF(E67=0,"",(E67/('Relatório PCP - Tabela 3'!H$17*'Relatório PCP - Tabela 3'!I$17))*1000)</f>
      </c>
      <c r="H67" s="159">
        <f>'PCP - Tabela 1'!H25</f>
        <v>97.34241999999999</v>
      </c>
      <c r="I67" s="555"/>
      <c r="J67" s="555"/>
      <c r="K67" s="158"/>
      <c r="L67" s="144"/>
      <c r="M67" s="66"/>
      <c r="N67" s="144"/>
    </row>
    <row r="68" spans="1:14" ht="13.5">
      <c r="A68" s="140">
        <v>11</v>
      </c>
      <c r="B68" s="515" t="s">
        <v>60</v>
      </c>
      <c r="C68" s="515"/>
      <c r="D68" s="515"/>
      <c r="E68" s="542"/>
      <c r="F68" s="542"/>
      <c r="G68" s="141">
        <f>IF(E68=0,"",(E68/('Relatório PCP - Tabela 3'!H$17*'Relatório PCP - Tabela 3'!I$17))*1000)</f>
      </c>
      <c r="H68" s="159">
        <f>'PCP - Tabela 1'!H26</f>
        <v>26.9696</v>
      </c>
      <c r="I68" s="555"/>
      <c r="J68" s="555"/>
      <c r="K68" s="158"/>
      <c r="L68" s="144"/>
      <c r="M68" s="66"/>
      <c r="N68" s="144"/>
    </row>
    <row r="69" spans="1:14" ht="13.5">
      <c r="A69" s="140">
        <v>12</v>
      </c>
      <c r="B69" s="515" t="s">
        <v>61</v>
      </c>
      <c r="C69" s="515"/>
      <c r="D69" s="515"/>
      <c r="E69" s="542"/>
      <c r="F69" s="542"/>
      <c r="G69" s="141">
        <f>IF(E69=0,"",(E69/('Relatório PCP - Tabela 3'!H$17*'Relatório PCP - Tabela 3'!I$17))*1000)</f>
      </c>
      <c r="H69" s="159">
        <f>'PCP - Tabela 1'!H27</f>
        <v>156.50011999999998</v>
      </c>
      <c r="I69" s="555"/>
      <c r="J69" s="555"/>
      <c r="K69" s="158"/>
      <c r="L69" s="144"/>
      <c r="M69" s="77"/>
      <c r="N69" s="144"/>
    </row>
    <row r="70" spans="1:14" ht="13.5">
      <c r="A70" s="140">
        <v>13</v>
      </c>
      <c r="B70" s="515" t="s">
        <v>62</v>
      </c>
      <c r="C70" s="515"/>
      <c r="D70" s="515"/>
      <c r="E70" s="542"/>
      <c r="F70" s="542"/>
      <c r="G70" s="141">
        <f>IF(E70=0,"",(E70/('Relatório PCP - Tabela 3'!H$17*'Relatório PCP - Tabela 3'!I$17))*1000)</f>
      </c>
      <c r="H70" s="159">
        <f>'PCP - Tabela 1'!H28</f>
        <v>201.51152</v>
      </c>
      <c r="I70" s="555"/>
      <c r="J70" s="555"/>
      <c r="K70" s="158"/>
      <c r="L70" s="144"/>
      <c r="M70" s="139"/>
      <c r="N70" s="144"/>
    </row>
    <row r="71" spans="1:14" ht="13.5">
      <c r="A71" s="140">
        <v>14</v>
      </c>
      <c r="B71" s="515" t="s">
        <v>63</v>
      </c>
      <c r="C71" s="515"/>
      <c r="D71" s="515"/>
      <c r="E71" s="542"/>
      <c r="F71" s="542"/>
      <c r="G71" s="141">
        <f>IF(E71=0,"",(E71/('Relatório PCP - Tabela 3'!H$17*'Relatório PCP - Tabela 3'!I$17))*1000)</f>
      </c>
      <c r="H71" s="159">
        <f>'PCP - Tabela 1'!H29</f>
        <v>421.66656</v>
      </c>
      <c r="I71" s="555"/>
      <c r="J71" s="555"/>
      <c r="K71" s="158"/>
      <c r="L71" s="144"/>
      <c r="M71" s="49"/>
      <c r="N71" s="144"/>
    </row>
    <row r="72" spans="1:14" ht="13.5">
      <c r="A72" s="140">
        <v>15</v>
      </c>
      <c r="B72" s="515" t="s">
        <v>64</v>
      </c>
      <c r="C72" s="515"/>
      <c r="D72" s="515"/>
      <c r="E72" s="542"/>
      <c r="F72" s="542"/>
      <c r="G72" s="141">
        <f>IF(E72=0,"",(E72/('Relatório PCP - Tabela 3'!H$17*'Relatório PCP - Tabela 3'!I$17))*1000)</f>
      </c>
      <c r="H72" s="159">
        <f>'PCP - Tabela 1'!H30</f>
        <v>0</v>
      </c>
      <c r="I72" s="555"/>
      <c r="J72" s="555"/>
      <c r="K72" s="158"/>
      <c r="L72" s="144"/>
      <c r="M72" s="49"/>
      <c r="N72" s="144"/>
    </row>
    <row r="73" spans="1:14" ht="13.5">
      <c r="A73" s="140">
        <v>16</v>
      </c>
      <c r="B73" s="515" t="s">
        <v>65</v>
      </c>
      <c r="C73" s="515"/>
      <c r="D73" s="515"/>
      <c r="E73" s="542"/>
      <c r="F73" s="542"/>
      <c r="G73" s="141">
        <f>IF(E73=0,"",(E73/('Relatório PCP - Tabela 3'!H$17*'Relatório PCP - Tabela 3'!I$17))*1000)</f>
      </c>
      <c r="H73" s="159">
        <f>'PCP - Tabela 1'!H31</f>
        <v>0</v>
      </c>
      <c r="I73" s="555"/>
      <c r="J73" s="555"/>
      <c r="K73" s="158"/>
      <c r="L73" s="144"/>
      <c r="M73" s="144"/>
      <c r="N73" s="144"/>
    </row>
    <row r="74" spans="1:14" ht="13.5">
      <c r="A74" s="140">
        <v>17</v>
      </c>
      <c r="B74" s="515" t="s">
        <v>66</v>
      </c>
      <c r="C74" s="515"/>
      <c r="D74" s="515"/>
      <c r="E74" s="542"/>
      <c r="F74" s="542"/>
      <c r="G74" s="141">
        <f>IF(E74=0,"",(E74/('Relatório PCP - Tabela 3'!H$17*'Relatório PCP - Tabela 3'!I$17))*1000)</f>
      </c>
      <c r="H74" s="159">
        <f>'PCP - Tabela 1'!H32</f>
        <v>374.25023999999996</v>
      </c>
      <c r="I74" s="555"/>
      <c r="J74" s="555"/>
      <c r="K74" s="158"/>
      <c r="L74" s="144"/>
      <c r="M74" s="139"/>
      <c r="N74" s="144"/>
    </row>
    <row r="75" spans="1:14" ht="13.5">
      <c r="A75" s="140">
        <v>18</v>
      </c>
      <c r="B75" s="543" t="s">
        <v>190</v>
      </c>
      <c r="C75" s="543"/>
      <c r="D75" s="543"/>
      <c r="E75" s="542"/>
      <c r="F75" s="542"/>
      <c r="G75" s="141">
        <f>IF(E75=0,"",(E75/('Relatório PCP - Tabela 3'!H$17*'Relatório PCP - Tabela 3'!I$17))*1000)</f>
      </c>
      <c r="H75" s="159">
        <f>'PCP - Tabela 1'!H33</f>
        <v>0</v>
      </c>
      <c r="I75" s="555"/>
      <c r="J75" s="555"/>
      <c r="K75" s="158"/>
      <c r="L75" s="144"/>
      <c r="M75" s="66"/>
      <c r="N75" s="144"/>
    </row>
    <row r="76" spans="1:14" ht="13.5">
      <c r="A76" s="140">
        <v>19</v>
      </c>
      <c r="B76" s="515" t="s">
        <v>68</v>
      </c>
      <c r="C76" s="515"/>
      <c r="D76" s="515"/>
      <c r="E76" s="542"/>
      <c r="F76" s="542"/>
      <c r="G76" s="141">
        <f>IF(E76=0,"",(E76/('Relatório PCP - Tabela 3'!H$17*'Relatório PCP - Tabela 3'!I$17))*1000)</f>
      </c>
      <c r="H76" s="159">
        <f>'PCP - Tabela 1'!H34</f>
        <v>0</v>
      </c>
      <c r="I76" s="555"/>
      <c r="J76" s="555"/>
      <c r="K76" s="158"/>
      <c r="L76" s="144"/>
      <c r="M76" s="66"/>
      <c r="N76" s="144"/>
    </row>
    <row r="77" spans="1:14" ht="13.5">
      <c r="A77" s="140">
        <v>20</v>
      </c>
      <c r="B77" s="543" t="s">
        <v>249</v>
      </c>
      <c r="C77" s="543"/>
      <c r="D77" s="543"/>
      <c r="E77" s="542"/>
      <c r="F77" s="542"/>
      <c r="G77" s="141">
        <f>IF(E77=0,"",(E77/('Relatório PCP - Tabela 3'!H$17*'Relatório PCP - Tabela 3'!I$17))*1000)</f>
      </c>
      <c r="H77" s="159">
        <f>'PCP - Tabela 1'!H35</f>
        <v>0</v>
      </c>
      <c r="I77" s="555"/>
      <c r="J77" s="555"/>
      <c r="K77" s="158"/>
      <c r="L77" s="144"/>
      <c r="M77" s="49"/>
      <c r="N77" s="144"/>
    </row>
    <row r="78" spans="1:14" ht="13.5">
      <c r="A78" s="146"/>
      <c r="B78" s="544" t="s">
        <v>133</v>
      </c>
      <c r="C78" s="544"/>
      <c r="D78" s="544"/>
      <c r="E78" s="545"/>
      <c r="F78" s="545"/>
      <c r="G78" s="160"/>
      <c r="H78" s="161"/>
      <c r="I78" s="557"/>
      <c r="J78" s="557"/>
      <c r="K78" s="163"/>
      <c r="L78" s="151"/>
      <c r="M78" s="64"/>
      <c r="N78" s="151"/>
    </row>
    <row r="79" spans="1:14" ht="13.5">
      <c r="A79" s="140">
        <v>21</v>
      </c>
      <c r="B79" s="541" t="str">
        <f>B37</f>
        <v>Embalagens Tetrapak</v>
      </c>
      <c r="C79" s="541"/>
      <c r="D79" s="541"/>
      <c r="E79" s="542"/>
      <c r="F79" s="542"/>
      <c r="G79" s="141">
        <f>IF(E79=0,"",(E79/('Relatório PCP - Tabela 3'!H$17*'Relatório PCP - Tabela 3'!I$17))*1000)</f>
      </c>
      <c r="H79" s="159">
        <f>'PCP - Tabela 1'!H37</f>
        <v>16.0132</v>
      </c>
      <c r="I79" s="555"/>
      <c r="J79" s="555"/>
      <c r="K79" s="158"/>
      <c r="L79" s="144"/>
      <c r="M79" s="139"/>
      <c r="N79" s="144"/>
    </row>
    <row r="80" spans="1:14" ht="13.5">
      <c r="A80" s="140">
        <v>22</v>
      </c>
      <c r="B80" s="541" t="str">
        <f>B38</f>
        <v>Resíduo de Óleo Vegetal</v>
      </c>
      <c r="C80" s="541"/>
      <c r="D80" s="541"/>
      <c r="E80" s="542"/>
      <c r="F80" s="542"/>
      <c r="G80" s="141">
        <f>IF(E80=0,"",(E80/('Relatório PCP - Tabela 3'!H$17*'Relatório PCP - Tabela 3'!I$17))*1000)</f>
      </c>
      <c r="H80" s="159">
        <f>'PCP - Tabela 1'!H38</f>
        <v>7.5852</v>
      </c>
      <c r="I80" s="157"/>
      <c r="J80" s="157"/>
      <c r="K80" s="158"/>
      <c r="L80" s="144"/>
      <c r="M80" s="139"/>
      <c r="N80" s="144"/>
    </row>
    <row r="81" spans="1:14" ht="13.5">
      <c r="A81" s="140">
        <v>23</v>
      </c>
      <c r="B81" s="541" t="str">
        <f>B39</f>
        <v>Segmentos de Rede</v>
      </c>
      <c r="C81" s="541"/>
      <c r="D81" s="541"/>
      <c r="E81" s="542"/>
      <c r="F81" s="542"/>
      <c r="G81" s="141">
        <f>IF(E81=0,"",(E81/('Relatório PCP - Tabela 3'!H$17*'Relatório PCP - Tabela 3'!I$17))*1000)</f>
      </c>
      <c r="H81" s="159">
        <f>'PCP - Tabela 1'!H39</f>
        <v>1.75028</v>
      </c>
      <c r="I81" s="157"/>
      <c r="J81" s="157"/>
      <c r="K81" s="158"/>
      <c r="L81" s="144"/>
      <c r="M81" s="139"/>
      <c r="N81" s="144"/>
    </row>
    <row r="82" spans="1:14" ht="13.5">
      <c r="A82" s="140">
        <v>24</v>
      </c>
      <c r="B82" s="541">
        <f>B40</f>
      </c>
      <c r="C82" s="541"/>
      <c r="D82" s="541"/>
      <c r="E82" s="542"/>
      <c r="F82" s="542"/>
      <c r="G82" s="141">
        <f>IF(E82=0,"",(E82/('Relatório PCP - Tabela 3'!H$17*'Relatório PCP - Tabela 3'!I$17))*1000)</f>
      </c>
      <c r="H82" s="159">
        <f>'PCP - Tabela 1'!H40</f>
        <v>0</v>
      </c>
      <c r="I82" s="157"/>
      <c r="J82" s="157"/>
      <c r="K82" s="158"/>
      <c r="L82" s="144"/>
      <c r="M82" s="139"/>
      <c r="N82" s="144"/>
    </row>
    <row r="83" spans="1:14" ht="13.5">
      <c r="A83" s="92">
        <v>25</v>
      </c>
      <c r="B83" s="514">
        <f>B41</f>
      </c>
      <c r="C83" s="514"/>
      <c r="D83" s="514"/>
      <c r="E83" s="542"/>
      <c r="F83" s="542"/>
      <c r="G83" s="141">
        <f>IF(E83=0,"",(E83/('Relatório PCP - Tabela 3'!H$17*'Relatório PCP - Tabela 3'!I$17))*1000)</f>
      </c>
      <c r="H83" s="159">
        <f>'PCP - Tabela 1'!H41</f>
        <v>0</v>
      </c>
      <c r="I83" s="555"/>
      <c r="J83" s="555"/>
      <c r="K83" s="158"/>
      <c r="L83" s="144"/>
      <c r="M83" s="66"/>
      <c r="N83" s="144"/>
    </row>
    <row r="85" spans="1:14" ht="16.5" customHeight="1">
      <c r="A85" s="505" t="s">
        <v>23</v>
      </c>
      <c r="B85" s="505"/>
      <c r="C85" s="493" t="str">
        <f>C43</f>
        <v>PGS Investigação Petrolífera LTDA</v>
      </c>
      <c r="D85" s="493"/>
      <c r="E85" s="493"/>
      <c r="F85" s="493"/>
      <c r="G85" s="493"/>
      <c r="H85" s="493"/>
      <c r="I85" s="64"/>
      <c r="J85" s="556" t="s">
        <v>24</v>
      </c>
      <c r="K85" s="556"/>
      <c r="L85" s="556"/>
      <c r="M85" s="556"/>
      <c r="N85" s="556"/>
    </row>
    <row r="86" spans="1:14" ht="6" customHeight="1">
      <c r="A86" s="78"/>
      <c r="B86" s="78"/>
      <c r="C86" s="78"/>
      <c r="D86" s="78"/>
      <c r="E86" s="78"/>
      <c r="F86" s="78"/>
      <c r="G86" s="20"/>
      <c r="H86" s="77"/>
      <c r="I86" s="64"/>
      <c r="J86" s="77"/>
      <c r="K86" s="77"/>
      <c r="L86" s="77"/>
      <c r="M86" s="77"/>
      <c r="N86" s="77"/>
    </row>
    <row r="87" spans="1:14" ht="16.5" customHeight="1">
      <c r="A87" s="492" t="s">
        <v>28</v>
      </c>
      <c r="B87" s="492"/>
      <c r="C87" s="45">
        <f>C45</f>
        <v>9</v>
      </c>
      <c r="D87" s="78"/>
      <c r="E87" s="42"/>
      <c r="F87" s="42"/>
      <c r="G87" s="20"/>
      <c r="H87" s="20"/>
      <c r="I87" s="64"/>
      <c r="J87" s="522" t="s">
        <v>134</v>
      </c>
      <c r="K87" s="522"/>
      <c r="L87" s="522"/>
      <c r="M87" s="522"/>
      <c r="N87" s="522"/>
    </row>
    <row r="88" spans="1:14" ht="6" customHeight="1">
      <c r="A88" s="80"/>
      <c r="B88" s="80"/>
      <c r="C88" s="78"/>
      <c r="D88" s="78"/>
      <c r="E88" s="78"/>
      <c r="F88" s="78"/>
      <c r="G88" s="78"/>
      <c r="H88" s="78"/>
      <c r="I88" s="64"/>
      <c r="J88" s="78"/>
      <c r="K88" s="78"/>
      <c r="L88" s="78"/>
      <c r="M88" s="78"/>
      <c r="N88" s="78"/>
    </row>
    <row r="89" spans="1:14" ht="16.5" customHeight="1">
      <c r="A89" s="492" t="s">
        <v>25</v>
      </c>
      <c r="B89" s="492"/>
      <c r="C89" s="512" t="str">
        <f>C47</f>
        <v>Pesquisa Sísmica Marítima 3D na Bacia Sedimentar do Ceará - Programa CEARÁ_R11_3D</v>
      </c>
      <c r="D89" s="512"/>
      <c r="E89" s="512"/>
      <c r="F89" s="512"/>
      <c r="G89" s="512"/>
      <c r="H89" s="512"/>
      <c r="I89" s="64"/>
      <c r="J89" s="524" t="s">
        <v>135</v>
      </c>
      <c r="K89" s="524"/>
      <c r="L89" s="524"/>
      <c r="M89" s="524"/>
      <c r="N89" s="524"/>
    </row>
    <row r="90" spans="1:14" ht="13.5">
      <c r="A90" s="78"/>
      <c r="B90" s="78"/>
      <c r="C90" s="78"/>
      <c r="D90" s="78"/>
      <c r="E90" s="78"/>
      <c r="F90" s="78"/>
      <c r="G90" s="78"/>
      <c r="H90" s="78"/>
      <c r="I90" s="64"/>
      <c r="J90" s="521" t="s">
        <v>26</v>
      </c>
      <c r="K90" s="521"/>
      <c r="L90" s="521"/>
      <c r="M90" s="521"/>
      <c r="N90" s="521"/>
    </row>
    <row r="91" spans="1:14" ht="6" customHeight="1">
      <c r="A91" s="78"/>
      <c r="B91" s="78"/>
      <c r="C91" s="78"/>
      <c r="D91" s="78"/>
      <c r="E91" s="78"/>
      <c r="F91" s="78"/>
      <c r="G91" s="78"/>
      <c r="H91" s="78"/>
      <c r="I91" s="80"/>
      <c r="J91" s="80"/>
      <c r="K91" s="80"/>
      <c r="L91" s="80"/>
      <c r="M91" s="80"/>
      <c r="N91" s="80"/>
    </row>
    <row r="92" spans="1:14" ht="15.75">
      <c r="A92" s="492" t="s">
        <v>27</v>
      </c>
      <c r="B92" s="492"/>
      <c r="C92" s="494" t="str">
        <f>C50</f>
        <v>02022.002064/2013</v>
      </c>
      <c r="D92" s="494"/>
      <c r="E92" s="494"/>
      <c r="F92" s="64"/>
      <c r="G92" s="40" t="s">
        <v>3</v>
      </c>
      <c r="H92" s="46" t="str">
        <f>H50</f>
        <v>XXXX</v>
      </c>
      <c r="I92" s="64"/>
      <c r="J92" s="80"/>
      <c r="K92" s="80"/>
      <c r="L92" s="80"/>
      <c r="M92" s="80"/>
      <c r="N92" s="47" t="s">
        <v>121</v>
      </c>
    </row>
    <row r="93" spans="1:14" ht="6" customHeight="1">
      <c r="A93" s="78"/>
      <c r="B93" s="78"/>
      <c r="C93" s="64"/>
      <c r="D93" s="64"/>
      <c r="E93" s="64"/>
      <c r="F93" s="64"/>
      <c r="G93" s="64"/>
      <c r="H93" s="78"/>
      <c r="I93" s="78"/>
      <c r="J93" s="78"/>
      <c r="K93" s="77"/>
      <c r="L93" s="77"/>
      <c r="M93" s="77"/>
      <c r="N93" s="64"/>
    </row>
    <row r="94" spans="1:14" ht="12.75">
      <c r="A94" s="522" t="s">
        <v>222</v>
      </c>
      <c r="B94" s="522"/>
      <c r="C94" s="522"/>
      <c r="D94" s="522"/>
      <c r="E94" s="522"/>
      <c r="F94" s="522"/>
      <c r="G94" s="522"/>
      <c r="H94" s="522"/>
      <c r="I94" s="152"/>
      <c r="J94" s="152"/>
      <c r="K94" s="152"/>
      <c r="L94" s="80"/>
      <c r="M94" s="80"/>
      <c r="N94" s="64"/>
    </row>
    <row r="95" spans="1:14" ht="12.75" customHeight="1">
      <c r="A95" s="547" t="s">
        <v>34</v>
      </c>
      <c r="B95" s="548" t="s">
        <v>252</v>
      </c>
      <c r="C95" s="548"/>
      <c r="D95" s="548"/>
      <c r="E95" s="562" t="str">
        <f>IF('Relatório PCP - Tabela 3'!D18=0," ",'Relatório PCP - Tabela 3'!D18)</f>
        <v> </v>
      </c>
      <c r="F95" s="562"/>
      <c r="G95" s="562"/>
      <c r="H95" s="562"/>
      <c r="I95" s="558"/>
      <c r="J95" s="558"/>
      <c r="K95" s="153"/>
      <c r="L95" s="154"/>
      <c r="M95" s="80"/>
      <c r="N95" s="134"/>
    </row>
    <row r="96" spans="1:14" ht="12.75" customHeight="1">
      <c r="A96" s="547"/>
      <c r="B96" s="548"/>
      <c r="C96" s="548"/>
      <c r="D96" s="548"/>
      <c r="E96" s="550" t="s">
        <v>226</v>
      </c>
      <c r="F96" s="550"/>
      <c r="G96" s="135" t="s">
        <v>227</v>
      </c>
      <c r="H96" s="551" t="s">
        <v>253</v>
      </c>
      <c r="I96" s="563"/>
      <c r="J96" s="563"/>
      <c r="K96" s="153"/>
      <c r="L96" s="154"/>
      <c r="M96" s="80"/>
      <c r="N96" s="134"/>
    </row>
    <row r="97" spans="1:14" ht="12.75" customHeight="1">
      <c r="A97" s="547"/>
      <c r="B97" s="548"/>
      <c r="C97" s="548"/>
      <c r="D97" s="548"/>
      <c r="E97" s="552" t="s">
        <v>230</v>
      </c>
      <c r="F97" s="552"/>
      <c r="G97" s="136" t="s">
        <v>231</v>
      </c>
      <c r="H97" s="551"/>
      <c r="I97" s="563"/>
      <c r="J97" s="563"/>
      <c r="K97" s="153"/>
      <c r="L97" s="154"/>
      <c r="M97" s="80"/>
      <c r="N97" s="134"/>
    </row>
    <row r="98" spans="1:14" ht="12.75" customHeight="1">
      <c r="A98" s="547"/>
      <c r="B98" s="548"/>
      <c r="C98" s="548"/>
      <c r="D98" s="548"/>
      <c r="E98" s="553" t="s">
        <v>233</v>
      </c>
      <c r="F98" s="553"/>
      <c r="G98" s="546" t="s">
        <v>42</v>
      </c>
      <c r="H98" s="551"/>
      <c r="I98" s="564"/>
      <c r="J98" s="564"/>
      <c r="K98" s="153"/>
      <c r="L98" s="154"/>
      <c r="M98" s="64"/>
      <c r="N98" s="134"/>
    </row>
    <row r="99" spans="1:14" ht="13.5">
      <c r="A99" s="547"/>
      <c r="B99" s="548"/>
      <c r="C99" s="548"/>
      <c r="D99" s="548"/>
      <c r="E99" s="553"/>
      <c r="F99" s="553"/>
      <c r="G99" s="546"/>
      <c r="H99" s="551"/>
      <c r="I99" s="565"/>
      <c r="J99" s="565"/>
      <c r="K99" s="153"/>
      <c r="L99" s="154"/>
      <c r="M99" s="139"/>
      <c r="N99" s="134"/>
    </row>
    <row r="100" spans="1:14" ht="13.5">
      <c r="A100" s="140">
        <v>1</v>
      </c>
      <c r="B100" s="515" t="s">
        <v>43</v>
      </c>
      <c r="C100" s="515"/>
      <c r="D100" s="515"/>
      <c r="E100" s="542"/>
      <c r="F100" s="542"/>
      <c r="G100" s="141">
        <f>IF(E100=0,"",(E100/('Relatório PCP - Tabela 3'!H$18*'Relatório PCP - Tabela 3'!I$18))*1000)</f>
      </c>
      <c r="H100" s="159">
        <f>'PCP - Tabela 1'!H16</f>
        <v>18000.000060000002</v>
      </c>
      <c r="I100" s="555"/>
      <c r="J100" s="555"/>
      <c r="K100" s="158"/>
      <c r="L100" s="144"/>
      <c r="M100" s="127"/>
      <c r="N100" s="144"/>
    </row>
    <row r="101" spans="1:14" ht="13.5">
      <c r="A101" s="140">
        <v>2</v>
      </c>
      <c r="B101" s="515" t="s">
        <v>44</v>
      </c>
      <c r="C101" s="515"/>
      <c r="D101" s="515"/>
      <c r="E101" s="542"/>
      <c r="F101" s="542"/>
      <c r="G101" s="141">
        <f>IF(E101=0,"",(E101/('Relatório PCP - Tabela 3'!H$18*'Relatório PCP - Tabela 3'!I$18))*1000)</f>
      </c>
      <c r="H101" s="159">
        <f>'PCP - Tabela 1'!H17</f>
        <v>444.15168</v>
      </c>
      <c r="I101" s="555"/>
      <c r="J101" s="555"/>
      <c r="K101" s="158"/>
      <c r="L101" s="144"/>
      <c r="M101" s="64"/>
      <c r="N101" s="144"/>
    </row>
    <row r="102" spans="1:14" ht="13.5">
      <c r="A102" s="140">
        <v>3</v>
      </c>
      <c r="B102" s="515" t="s">
        <v>45</v>
      </c>
      <c r="C102" s="515"/>
      <c r="D102" s="515"/>
      <c r="E102" s="542"/>
      <c r="F102" s="542"/>
      <c r="G102" s="141">
        <f>IF(E102=0,"",(E102/('Relatório PCP - Tabela 3'!H$18*'Relatório PCP - Tabela 3'!I$18))*1000)</f>
      </c>
      <c r="H102" s="159" t="str">
        <f>'PCP - Tabela 1'!H18</f>
        <v>                                                 *</v>
      </c>
      <c r="I102" s="555"/>
      <c r="J102" s="555"/>
      <c r="K102" s="158"/>
      <c r="L102" s="144"/>
      <c r="M102" s="95"/>
      <c r="N102" s="144"/>
    </row>
    <row r="103" spans="1:14" ht="13.5">
      <c r="A103" s="140">
        <v>4</v>
      </c>
      <c r="B103" s="515" t="s">
        <v>46</v>
      </c>
      <c r="C103" s="515"/>
      <c r="D103" s="515"/>
      <c r="E103" s="542"/>
      <c r="F103" s="542"/>
      <c r="G103" s="141">
        <f>IF(E103=0,"",(E103/('Relatório PCP - Tabela 3'!H$18*'Relatório PCP - Tabela 3'!I$18))*1000)</f>
      </c>
      <c r="H103" s="159">
        <f>'PCP - Tabela 1'!H19</f>
        <v>2.9497999999999998</v>
      </c>
      <c r="I103" s="555"/>
      <c r="J103" s="555"/>
      <c r="K103" s="158"/>
      <c r="L103" s="144"/>
      <c r="M103" s="49"/>
      <c r="N103" s="144"/>
    </row>
    <row r="104" spans="1:14" ht="13.5">
      <c r="A104" s="140">
        <v>5</v>
      </c>
      <c r="B104" s="515" t="s">
        <v>47</v>
      </c>
      <c r="C104" s="515"/>
      <c r="D104" s="515"/>
      <c r="E104" s="542"/>
      <c r="F104" s="542"/>
      <c r="G104" s="141">
        <f>IF(E104=0,"",(E104/('Relatório PCP - Tabela 3'!H$18*'Relatório PCP - Tabela 3'!I$18))*1000)</f>
      </c>
      <c r="H104" s="159">
        <f>'PCP - Tabela 1'!H20</f>
        <v>7.5852</v>
      </c>
      <c r="I104" s="555"/>
      <c r="J104" s="555"/>
      <c r="K104" s="158"/>
      <c r="L104" s="144"/>
      <c r="M104" s="49"/>
      <c r="N104" s="144"/>
    </row>
    <row r="105" spans="1:14" ht="13.5">
      <c r="A105" s="140">
        <v>6</v>
      </c>
      <c r="B105" s="515" t="s">
        <v>50</v>
      </c>
      <c r="C105" s="515"/>
      <c r="D105" s="515"/>
      <c r="E105" s="542"/>
      <c r="F105" s="542"/>
      <c r="G105" s="141">
        <f>IF(E105=0,"",(E105/('Relatório PCP - Tabela 3'!H$18*'Relatório PCP - Tabela 3'!I$18))*1000)</f>
      </c>
      <c r="H105" s="159">
        <f>'PCP - Tabela 1'!H21</f>
        <v>1.45824</v>
      </c>
      <c r="I105" s="555"/>
      <c r="J105" s="555"/>
      <c r="K105" s="158"/>
      <c r="L105" s="144"/>
      <c r="M105" s="64"/>
      <c r="N105" s="144"/>
    </row>
    <row r="106" spans="1:14" ht="13.5">
      <c r="A106" s="140">
        <v>7</v>
      </c>
      <c r="B106" s="515" t="s">
        <v>52</v>
      </c>
      <c r="C106" s="515"/>
      <c r="D106" s="515"/>
      <c r="E106" s="542"/>
      <c r="F106" s="542"/>
      <c r="G106" s="141">
        <f>IF(E106=0,"",(E106/('Relatório PCP - Tabela 3'!H$18*'Relatório PCP - Tabela 3'!I$18))*1000)</f>
      </c>
      <c r="H106" s="159" t="str">
        <f>'PCP - Tabela 1'!H22</f>
        <v>                                                 *</v>
      </c>
      <c r="I106" s="555"/>
      <c r="J106" s="555"/>
      <c r="K106" s="158"/>
      <c r="L106" s="144"/>
      <c r="M106" s="145"/>
      <c r="N106" s="144"/>
    </row>
    <row r="107" spans="1:14" ht="13.5">
      <c r="A107" s="140">
        <v>8</v>
      </c>
      <c r="B107" s="515" t="s">
        <v>54</v>
      </c>
      <c r="C107" s="515"/>
      <c r="D107" s="515"/>
      <c r="E107" s="542"/>
      <c r="F107" s="542"/>
      <c r="G107" s="141">
        <f>IF(E107=0,"",(E107/('Relatório PCP - Tabela 3'!H$18*'Relatório PCP - Tabela 3'!I$18))*1000)</f>
      </c>
      <c r="H107" s="159">
        <f>'PCP - Tabela 1'!H23</f>
        <v>0</v>
      </c>
      <c r="I107" s="555"/>
      <c r="J107" s="555"/>
      <c r="K107" s="158"/>
      <c r="L107" s="144"/>
      <c r="M107" s="66"/>
      <c r="N107" s="144"/>
    </row>
    <row r="108" spans="1:14" ht="13.5">
      <c r="A108" s="140">
        <v>9</v>
      </c>
      <c r="B108" s="515" t="s">
        <v>55</v>
      </c>
      <c r="C108" s="515"/>
      <c r="D108" s="515"/>
      <c r="E108" s="542"/>
      <c r="F108" s="542"/>
      <c r="G108" s="141">
        <f>IF(E108=0,"",(E108/('Relatório PCP - Tabela 3'!H$18*'Relatório PCP - Tabela 3'!I$18))*1000)</f>
      </c>
      <c r="H108" s="159" t="str">
        <f>'PCP - Tabela 1'!H24</f>
        <v>                                                 *</v>
      </c>
      <c r="I108" s="555"/>
      <c r="J108" s="555"/>
      <c r="K108" s="158"/>
      <c r="L108" s="144"/>
      <c r="M108" s="66"/>
      <c r="N108" s="144"/>
    </row>
    <row r="109" spans="1:14" ht="13.5">
      <c r="A109" s="140">
        <v>10</v>
      </c>
      <c r="B109" s="515" t="s">
        <v>58</v>
      </c>
      <c r="C109" s="515"/>
      <c r="D109" s="515"/>
      <c r="E109" s="542"/>
      <c r="F109" s="542"/>
      <c r="G109" s="141">
        <f>IF(E109=0,"",(E109/('Relatório PCP - Tabela 3'!H$18*'Relatório PCP - Tabela 3'!I$18))*1000)</f>
      </c>
      <c r="H109" s="159">
        <f>'PCP - Tabela 1'!H25</f>
        <v>97.34241999999999</v>
      </c>
      <c r="I109" s="555"/>
      <c r="J109" s="555"/>
      <c r="K109" s="158"/>
      <c r="L109" s="144"/>
      <c r="M109" s="66"/>
      <c r="N109" s="144"/>
    </row>
    <row r="110" spans="1:14" ht="13.5">
      <c r="A110" s="140">
        <v>11</v>
      </c>
      <c r="B110" s="515" t="s">
        <v>60</v>
      </c>
      <c r="C110" s="515"/>
      <c r="D110" s="515"/>
      <c r="E110" s="542"/>
      <c r="F110" s="542"/>
      <c r="G110" s="141">
        <f>IF(E110=0,"",(E110/('Relatório PCP - Tabela 3'!H$18*'Relatório PCP - Tabela 3'!I$18))*1000)</f>
      </c>
      <c r="H110" s="159">
        <f>'PCP - Tabela 1'!H26</f>
        <v>26.9696</v>
      </c>
      <c r="I110" s="555"/>
      <c r="J110" s="555"/>
      <c r="K110" s="158"/>
      <c r="L110" s="144"/>
      <c r="M110" s="66"/>
      <c r="N110" s="144"/>
    </row>
    <row r="111" spans="1:14" ht="13.5">
      <c r="A111" s="140">
        <v>12</v>
      </c>
      <c r="B111" s="515" t="s">
        <v>61</v>
      </c>
      <c r="C111" s="515"/>
      <c r="D111" s="515"/>
      <c r="E111" s="542"/>
      <c r="F111" s="542"/>
      <c r="G111" s="141">
        <f>IF(E111=0,"",(E111/('Relatório PCP - Tabela 3'!H$18*'Relatório PCP - Tabela 3'!I$18))*1000)</f>
      </c>
      <c r="H111" s="159">
        <f>'PCP - Tabela 1'!H27</f>
        <v>156.50011999999998</v>
      </c>
      <c r="I111" s="555"/>
      <c r="J111" s="555"/>
      <c r="K111" s="158"/>
      <c r="L111" s="144"/>
      <c r="M111" s="77"/>
      <c r="N111" s="144"/>
    </row>
    <row r="112" spans="1:14" ht="13.5">
      <c r="A112" s="140">
        <v>13</v>
      </c>
      <c r="B112" s="515" t="s">
        <v>62</v>
      </c>
      <c r="C112" s="515"/>
      <c r="D112" s="515"/>
      <c r="E112" s="542"/>
      <c r="F112" s="542"/>
      <c r="G112" s="141">
        <f>IF(E112=0,"",(E112/('Relatório PCP - Tabela 3'!H$18*'Relatório PCP - Tabela 3'!I$18))*1000)</f>
      </c>
      <c r="H112" s="159">
        <f>'PCP - Tabela 1'!H28</f>
        <v>201.51152</v>
      </c>
      <c r="I112" s="555"/>
      <c r="J112" s="555"/>
      <c r="K112" s="158"/>
      <c r="L112" s="144"/>
      <c r="M112" s="139"/>
      <c r="N112" s="144"/>
    </row>
    <row r="113" spans="1:14" ht="13.5">
      <c r="A113" s="140">
        <v>14</v>
      </c>
      <c r="B113" s="515" t="s">
        <v>63</v>
      </c>
      <c r="C113" s="515"/>
      <c r="D113" s="515"/>
      <c r="E113" s="542"/>
      <c r="F113" s="542"/>
      <c r="G113" s="141">
        <f>IF(E113=0,"",(E113/('Relatório PCP - Tabela 3'!H$18*'Relatório PCP - Tabela 3'!I$18))*1000)</f>
      </c>
      <c r="H113" s="159">
        <f>'PCP - Tabela 1'!H29</f>
        <v>421.66656</v>
      </c>
      <c r="I113" s="555"/>
      <c r="J113" s="555"/>
      <c r="K113" s="158"/>
      <c r="L113" s="144"/>
      <c r="M113" s="49"/>
      <c r="N113" s="144"/>
    </row>
    <row r="114" spans="1:14" ht="13.5">
      <c r="A114" s="140">
        <v>15</v>
      </c>
      <c r="B114" s="515" t="s">
        <v>64</v>
      </c>
      <c r="C114" s="515"/>
      <c r="D114" s="515"/>
      <c r="E114" s="542"/>
      <c r="F114" s="542"/>
      <c r="G114" s="141">
        <f>IF(E114=0,"",(E114/('Relatório PCP - Tabela 3'!H$18*'Relatório PCP - Tabela 3'!I$18))*1000)</f>
      </c>
      <c r="H114" s="159">
        <f>'PCP - Tabela 1'!H30</f>
        <v>0</v>
      </c>
      <c r="I114" s="555"/>
      <c r="J114" s="555"/>
      <c r="K114" s="158"/>
      <c r="L114" s="144"/>
      <c r="M114" s="49"/>
      <c r="N114" s="144"/>
    </row>
    <row r="115" spans="1:14" ht="13.5">
      <c r="A115" s="140">
        <v>16</v>
      </c>
      <c r="B115" s="515" t="s">
        <v>65</v>
      </c>
      <c r="C115" s="515"/>
      <c r="D115" s="515"/>
      <c r="E115" s="542"/>
      <c r="F115" s="542"/>
      <c r="G115" s="141">
        <f>IF(E115=0,"",(E115/('Relatório PCP - Tabela 3'!H$18*'Relatório PCP - Tabela 3'!I$18))*1000)</f>
      </c>
      <c r="H115" s="159">
        <f>'PCP - Tabela 1'!H31</f>
        <v>0</v>
      </c>
      <c r="I115" s="555"/>
      <c r="J115" s="555"/>
      <c r="K115" s="158"/>
      <c r="L115" s="144"/>
      <c r="M115" s="144"/>
      <c r="N115" s="144"/>
    </row>
    <row r="116" spans="1:14" ht="13.5">
      <c r="A116" s="140">
        <v>17</v>
      </c>
      <c r="B116" s="515" t="s">
        <v>66</v>
      </c>
      <c r="C116" s="515"/>
      <c r="D116" s="515"/>
      <c r="E116" s="542"/>
      <c r="F116" s="542"/>
      <c r="G116" s="141">
        <f>IF(E116=0,"",(E116/('Relatório PCP - Tabela 3'!H$18*'Relatório PCP - Tabela 3'!I$18))*1000)</f>
      </c>
      <c r="H116" s="159">
        <f>'PCP - Tabela 1'!H32</f>
        <v>374.25023999999996</v>
      </c>
      <c r="I116" s="555"/>
      <c r="J116" s="555"/>
      <c r="K116" s="158"/>
      <c r="L116" s="144"/>
      <c r="M116" s="139"/>
      <c r="N116" s="144"/>
    </row>
    <row r="117" spans="1:14" ht="13.5">
      <c r="A117" s="140">
        <v>18</v>
      </c>
      <c r="B117" s="543" t="s">
        <v>254</v>
      </c>
      <c r="C117" s="543"/>
      <c r="D117" s="543"/>
      <c r="E117" s="542"/>
      <c r="F117" s="542"/>
      <c r="G117" s="141">
        <f>IF(E117=0,"",(E117/('Relatório PCP - Tabela 3'!H$18*'Relatório PCP - Tabela 3'!I$18))*1000)</f>
      </c>
      <c r="H117" s="159">
        <f>'PCP - Tabela 1'!H33</f>
        <v>0</v>
      </c>
      <c r="I117" s="555"/>
      <c r="J117" s="555"/>
      <c r="K117" s="158"/>
      <c r="L117" s="144"/>
      <c r="M117" s="66"/>
      <c r="N117" s="144"/>
    </row>
    <row r="118" spans="1:14" ht="13.5">
      <c r="A118" s="140">
        <v>19</v>
      </c>
      <c r="B118" s="515" t="s">
        <v>68</v>
      </c>
      <c r="C118" s="515"/>
      <c r="D118" s="515"/>
      <c r="E118" s="542"/>
      <c r="F118" s="542"/>
      <c r="G118" s="141">
        <f>IF(E118=0,"",(E118/('Relatório PCP - Tabela 3'!H$18*'Relatório PCP - Tabela 3'!I$18))*1000)</f>
      </c>
      <c r="H118" s="159">
        <f>'PCP - Tabela 1'!H34</f>
        <v>0</v>
      </c>
      <c r="I118" s="555"/>
      <c r="J118" s="555"/>
      <c r="K118" s="158"/>
      <c r="L118" s="144"/>
      <c r="M118" s="66"/>
      <c r="N118" s="144"/>
    </row>
    <row r="119" spans="1:14" ht="13.5">
      <c r="A119" s="140">
        <v>20</v>
      </c>
      <c r="B119" s="543" t="s">
        <v>249</v>
      </c>
      <c r="C119" s="543"/>
      <c r="D119" s="543"/>
      <c r="E119" s="542"/>
      <c r="F119" s="542"/>
      <c r="G119" s="141">
        <f>IF(E119=0,"",(E119/('Relatório PCP - Tabela 3'!H$18*'Relatório PCP - Tabela 3'!I$18))*1000)</f>
      </c>
      <c r="H119" s="159">
        <f>'PCP - Tabela 1'!H35</f>
        <v>0</v>
      </c>
      <c r="I119" s="555"/>
      <c r="J119" s="555"/>
      <c r="K119" s="158"/>
      <c r="L119" s="144"/>
      <c r="M119" s="49"/>
      <c r="N119" s="144"/>
    </row>
    <row r="120" spans="1:14" ht="13.5">
      <c r="A120" s="146"/>
      <c r="B120" s="544" t="s">
        <v>133</v>
      </c>
      <c r="C120" s="544"/>
      <c r="D120" s="544"/>
      <c r="E120" s="545"/>
      <c r="F120" s="545"/>
      <c r="G120" s="160"/>
      <c r="H120" s="161"/>
      <c r="I120" s="557"/>
      <c r="J120" s="557"/>
      <c r="K120" s="163"/>
      <c r="L120" s="151"/>
      <c r="M120" s="64"/>
      <c r="N120" s="151"/>
    </row>
    <row r="121" spans="1:14" ht="13.5">
      <c r="A121" s="140">
        <v>21</v>
      </c>
      <c r="B121" s="541" t="str">
        <f>B79</f>
        <v>Embalagens Tetrapak</v>
      </c>
      <c r="C121" s="541"/>
      <c r="D121" s="541"/>
      <c r="E121" s="542"/>
      <c r="F121" s="542"/>
      <c r="G121" s="141">
        <f>IF(E121=0,"",(E121/('Relatório PCP - Tabela 3'!H$18*'Relatório PCP - Tabela 3'!I$18))*1000)</f>
      </c>
      <c r="H121" s="159">
        <f>'PCP - Tabela 1'!H37</f>
        <v>16.0132</v>
      </c>
      <c r="I121" s="555"/>
      <c r="J121" s="555"/>
      <c r="K121" s="158"/>
      <c r="L121" s="144"/>
      <c r="M121" s="139"/>
      <c r="N121" s="144"/>
    </row>
    <row r="122" spans="1:14" ht="13.5">
      <c r="A122" s="140">
        <v>22</v>
      </c>
      <c r="B122" s="541" t="str">
        <f>B80</f>
        <v>Resíduo de Óleo Vegetal</v>
      </c>
      <c r="C122" s="541"/>
      <c r="D122" s="541"/>
      <c r="E122" s="542"/>
      <c r="F122" s="542"/>
      <c r="G122" s="141">
        <f>IF(E122=0,"",(E122/('Relatório PCP - Tabela 3'!H$18*'Relatório PCP - Tabela 3'!I$18))*1000)</f>
      </c>
      <c r="H122" s="159">
        <f>'PCP - Tabela 1'!H38</f>
        <v>7.5852</v>
      </c>
      <c r="I122" s="157"/>
      <c r="J122" s="157"/>
      <c r="K122" s="158"/>
      <c r="L122" s="144"/>
      <c r="M122" s="139"/>
      <c r="N122" s="144"/>
    </row>
    <row r="123" spans="1:14" ht="13.5">
      <c r="A123" s="140">
        <v>23</v>
      </c>
      <c r="B123" s="541" t="str">
        <f>B81</f>
        <v>Segmentos de Rede</v>
      </c>
      <c r="C123" s="541"/>
      <c r="D123" s="541"/>
      <c r="E123" s="542"/>
      <c r="F123" s="542"/>
      <c r="G123" s="141">
        <f>IF(E123=0,"",(E123/('Relatório PCP - Tabela 3'!H$18*'Relatório PCP - Tabela 3'!I$18))*1000)</f>
      </c>
      <c r="H123" s="159">
        <f>'PCP - Tabela 1'!H39</f>
        <v>1.75028</v>
      </c>
      <c r="I123" s="157"/>
      <c r="J123" s="157"/>
      <c r="K123" s="158"/>
      <c r="L123" s="144"/>
      <c r="M123" s="139"/>
      <c r="N123" s="144"/>
    </row>
    <row r="124" spans="1:14" ht="13.5">
      <c r="A124" s="140">
        <v>24</v>
      </c>
      <c r="B124" s="541">
        <f>B82</f>
      </c>
      <c r="C124" s="541"/>
      <c r="D124" s="541"/>
      <c r="E124" s="542"/>
      <c r="F124" s="542"/>
      <c r="G124" s="141">
        <f>IF(E124=0,"",(E124/('Relatório PCP - Tabela 3'!H$18*'Relatório PCP - Tabela 3'!I$18))*1000)</f>
      </c>
      <c r="H124" s="159">
        <f>'PCP - Tabela 1'!H40</f>
        <v>0</v>
      </c>
      <c r="I124" s="157"/>
      <c r="J124" s="157"/>
      <c r="K124" s="158"/>
      <c r="L124" s="144"/>
      <c r="M124" s="139"/>
      <c r="N124" s="144"/>
    </row>
    <row r="125" spans="1:14" ht="13.5">
      <c r="A125" s="92">
        <v>25</v>
      </c>
      <c r="B125" s="514">
        <f>B83</f>
      </c>
      <c r="C125" s="514"/>
      <c r="D125" s="514"/>
      <c r="E125" s="542"/>
      <c r="F125" s="542"/>
      <c r="G125" s="141">
        <f>IF(E125=0,"",(E125/('Relatório PCP - Tabela 3'!H$18*'Relatório PCP - Tabela 3'!I$18))*1000)</f>
      </c>
      <c r="H125" s="159">
        <f>'PCP - Tabela 1'!H41</f>
        <v>0</v>
      </c>
      <c r="I125" s="555"/>
      <c r="J125" s="555"/>
      <c r="K125" s="158"/>
      <c r="L125" s="144"/>
      <c r="M125" s="66"/>
      <c r="N125" s="144"/>
    </row>
    <row r="126" ht="12.75" customHeight="1"/>
    <row r="127" spans="1:14" ht="16.5" customHeight="1">
      <c r="A127" s="505" t="s">
        <v>23</v>
      </c>
      <c r="B127" s="505"/>
      <c r="C127" s="493" t="str">
        <f>C85</f>
        <v>PGS Investigação Petrolífera LTDA</v>
      </c>
      <c r="D127" s="493"/>
      <c r="E127" s="493"/>
      <c r="F127" s="493"/>
      <c r="G127" s="493"/>
      <c r="H127" s="493"/>
      <c r="I127" s="64"/>
      <c r="J127" s="556" t="s">
        <v>24</v>
      </c>
      <c r="K127" s="556"/>
      <c r="L127" s="556"/>
      <c r="M127" s="556"/>
      <c r="N127" s="556"/>
    </row>
    <row r="128" spans="1:14" ht="6" customHeight="1">
      <c r="A128" s="78"/>
      <c r="B128" s="78"/>
      <c r="C128" s="78"/>
      <c r="D128" s="78"/>
      <c r="E128" s="78"/>
      <c r="F128" s="78"/>
      <c r="G128" s="20"/>
      <c r="H128" s="77"/>
      <c r="I128" s="64"/>
      <c r="J128" s="77"/>
      <c r="K128" s="77"/>
      <c r="L128" s="77"/>
      <c r="M128" s="77"/>
      <c r="N128" s="77"/>
    </row>
    <row r="129" spans="1:14" ht="16.5" customHeight="1">
      <c r="A129" s="492" t="s">
        <v>28</v>
      </c>
      <c r="B129" s="492"/>
      <c r="C129" s="45">
        <f>C87</f>
        <v>9</v>
      </c>
      <c r="D129" s="78"/>
      <c r="E129" s="42"/>
      <c r="F129" s="42"/>
      <c r="G129" s="20"/>
      <c r="H129" s="20"/>
      <c r="I129" s="64"/>
      <c r="J129" s="522" t="s">
        <v>134</v>
      </c>
      <c r="K129" s="522"/>
      <c r="L129" s="522"/>
      <c r="M129" s="522"/>
      <c r="N129" s="522"/>
    </row>
    <row r="130" spans="1:14" ht="6" customHeight="1">
      <c r="A130" s="80"/>
      <c r="B130" s="80"/>
      <c r="C130" s="78"/>
      <c r="D130" s="78"/>
      <c r="E130" s="78"/>
      <c r="F130" s="78"/>
      <c r="G130" s="78"/>
      <c r="H130" s="78"/>
      <c r="I130" s="64"/>
      <c r="J130" s="78"/>
      <c r="K130" s="78"/>
      <c r="L130" s="78"/>
      <c r="M130" s="78"/>
      <c r="N130" s="78"/>
    </row>
    <row r="131" spans="1:14" ht="16.5" customHeight="1">
      <c r="A131" s="492" t="s">
        <v>25</v>
      </c>
      <c r="B131" s="492"/>
      <c r="C131" s="512" t="str">
        <f>C89</f>
        <v>Pesquisa Sísmica Marítima 3D na Bacia Sedimentar do Ceará - Programa CEARÁ_R11_3D</v>
      </c>
      <c r="D131" s="512"/>
      <c r="E131" s="512"/>
      <c r="F131" s="512"/>
      <c r="G131" s="512"/>
      <c r="H131" s="512"/>
      <c r="I131" s="64"/>
      <c r="J131" s="524" t="s">
        <v>135</v>
      </c>
      <c r="K131" s="524"/>
      <c r="L131" s="524"/>
      <c r="M131" s="524"/>
      <c r="N131" s="524"/>
    </row>
    <row r="132" spans="1:14" ht="13.5">
      <c r="A132" s="78"/>
      <c r="B132" s="78"/>
      <c r="C132" s="78"/>
      <c r="D132" s="78"/>
      <c r="E132" s="78"/>
      <c r="F132" s="78"/>
      <c r="G132" s="78"/>
      <c r="H132" s="78"/>
      <c r="I132" s="64"/>
      <c r="J132" s="521" t="s">
        <v>26</v>
      </c>
      <c r="K132" s="521"/>
      <c r="L132" s="521"/>
      <c r="M132" s="521"/>
      <c r="N132" s="521"/>
    </row>
    <row r="133" spans="1:14" ht="6" customHeight="1">
      <c r="A133" s="78"/>
      <c r="B133" s="78"/>
      <c r="C133" s="78"/>
      <c r="D133" s="78"/>
      <c r="E133" s="78"/>
      <c r="F133" s="78"/>
      <c r="G133" s="78"/>
      <c r="H133" s="78"/>
      <c r="I133" s="80"/>
      <c r="J133" s="80"/>
      <c r="K133" s="80"/>
      <c r="L133" s="80"/>
      <c r="M133" s="80"/>
      <c r="N133" s="80"/>
    </row>
    <row r="134" spans="1:14" ht="15.75">
      <c r="A134" s="492" t="s">
        <v>27</v>
      </c>
      <c r="B134" s="492"/>
      <c r="C134" s="494" t="str">
        <f>C92</f>
        <v>02022.002064/2013</v>
      </c>
      <c r="D134" s="494"/>
      <c r="E134" s="494"/>
      <c r="F134" s="64"/>
      <c r="G134" s="40" t="s">
        <v>3</v>
      </c>
      <c r="H134" s="46" t="str">
        <f>H92</f>
        <v>XXXX</v>
      </c>
      <c r="I134" s="64"/>
      <c r="J134" s="80"/>
      <c r="K134" s="80"/>
      <c r="L134" s="80"/>
      <c r="M134" s="80"/>
      <c r="N134" s="47" t="s">
        <v>127</v>
      </c>
    </row>
    <row r="135" spans="1:14" ht="6" customHeight="1">
      <c r="A135" s="78"/>
      <c r="B135" s="78"/>
      <c r="C135" s="64"/>
      <c r="D135" s="64"/>
      <c r="E135" s="64"/>
      <c r="F135" s="64"/>
      <c r="G135" s="64"/>
      <c r="H135" s="78"/>
      <c r="I135" s="78"/>
      <c r="J135" s="78"/>
      <c r="K135" s="77"/>
      <c r="L135" s="77"/>
      <c r="M135" s="77"/>
      <c r="N135" s="64"/>
    </row>
    <row r="136" spans="1:14" ht="12.75">
      <c r="A136" s="522" t="s">
        <v>222</v>
      </c>
      <c r="B136" s="522"/>
      <c r="C136" s="522"/>
      <c r="D136" s="522"/>
      <c r="E136" s="522"/>
      <c r="F136" s="522"/>
      <c r="G136" s="522"/>
      <c r="H136" s="522"/>
      <c r="I136" s="152"/>
      <c r="J136" s="152"/>
      <c r="K136" s="152"/>
      <c r="L136" s="80"/>
      <c r="M136" s="80"/>
      <c r="N136" s="64"/>
    </row>
    <row r="137" spans="1:14" ht="12.75" customHeight="1">
      <c r="A137" s="547" t="s">
        <v>34</v>
      </c>
      <c r="B137" s="548" t="s">
        <v>252</v>
      </c>
      <c r="C137" s="548"/>
      <c r="D137" s="548"/>
      <c r="E137" s="562" t="str">
        <f>IF('Relatório PCP - Tabela 3'!D19=0," ",'Relatório PCP - Tabela 3'!D19)</f>
        <v> </v>
      </c>
      <c r="F137" s="562"/>
      <c r="G137" s="562"/>
      <c r="H137" s="562"/>
      <c r="I137" s="558"/>
      <c r="J137" s="558"/>
      <c r="K137" s="153"/>
      <c r="L137" s="154"/>
      <c r="M137" s="80"/>
      <c r="N137" s="134"/>
    </row>
    <row r="138" spans="1:14" ht="12.75" customHeight="1">
      <c r="A138" s="547"/>
      <c r="B138" s="548"/>
      <c r="C138" s="548"/>
      <c r="D138" s="548"/>
      <c r="E138" s="550" t="s">
        <v>226</v>
      </c>
      <c r="F138" s="550"/>
      <c r="G138" s="135" t="s">
        <v>227</v>
      </c>
      <c r="H138" s="551" t="s">
        <v>253</v>
      </c>
      <c r="I138" s="559"/>
      <c r="J138" s="559"/>
      <c r="K138" s="153"/>
      <c r="L138" s="154"/>
      <c r="M138" s="80"/>
      <c r="N138" s="134"/>
    </row>
    <row r="139" spans="1:14" ht="12.75" customHeight="1">
      <c r="A139" s="547"/>
      <c r="B139" s="548"/>
      <c r="C139" s="548"/>
      <c r="D139" s="548"/>
      <c r="E139" s="552" t="s">
        <v>230</v>
      </c>
      <c r="F139" s="552"/>
      <c r="G139" s="136" t="s">
        <v>231</v>
      </c>
      <c r="H139" s="551"/>
      <c r="I139" s="559"/>
      <c r="J139" s="559"/>
      <c r="K139" s="153"/>
      <c r="L139" s="154"/>
      <c r="M139" s="80"/>
      <c r="N139" s="134"/>
    </row>
    <row r="140" spans="1:14" ht="12.75" customHeight="1">
      <c r="A140" s="547"/>
      <c r="B140" s="548"/>
      <c r="C140" s="548"/>
      <c r="D140" s="548"/>
      <c r="E140" s="553" t="s">
        <v>233</v>
      </c>
      <c r="F140" s="553"/>
      <c r="G140" s="546" t="s">
        <v>42</v>
      </c>
      <c r="H140" s="551"/>
      <c r="I140" s="560"/>
      <c r="J140" s="560"/>
      <c r="K140" s="153"/>
      <c r="L140" s="154"/>
      <c r="M140" s="64"/>
      <c r="N140" s="134"/>
    </row>
    <row r="141" spans="1:14" ht="13.5">
      <c r="A141" s="547"/>
      <c r="B141" s="548"/>
      <c r="C141" s="548"/>
      <c r="D141" s="548"/>
      <c r="E141" s="553"/>
      <c r="F141" s="553"/>
      <c r="G141" s="546"/>
      <c r="H141" s="551"/>
      <c r="I141" s="561"/>
      <c r="J141" s="561"/>
      <c r="K141" s="153"/>
      <c r="L141" s="154"/>
      <c r="M141" s="139"/>
      <c r="N141" s="134"/>
    </row>
    <row r="142" spans="1:14" ht="13.5">
      <c r="A142" s="140">
        <v>1</v>
      </c>
      <c r="B142" s="515" t="s">
        <v>43</v>
      </c>
      <c r="C142" s="515"/>
      <c r="D142" s="515"/>
      <c r="E142" s="542"/>
      <c r="F142" s="542"/>
      <c r="G142" s="141">
        <f>IF(E142=0,"",(E142/('Relatório PCP - Tabela 3'!H$19*'Relatório PCP - Tabela 3'!I$19))*1000)</f>
      </c>
      <c r="H142" s="159">
        <f>'PCP - Tabela 1'!H16</f>
        <v>18000.000060000002</v>
      </c>
      <c r="I142" s="555"/>
      <c r="J142" s="555"/>
      <c r="K142" s="158"/>
      <c r="L142" s="144"/>
      <c r="M142" s="127"/>
      <c r="N142" s="144"/>
    </row>
    <row r="143" spans="1:14" ht="13.5">
      <c r="A143" s="140">
        <v>2</v>
      </c>
      <c r="B143" s="515" t="s">
        <v>44</v>
      </c>
      <c r="C143" s="515"/>
      <c r="D143" s="515"/>
      <c r="E143" s="542"/>
      <c r="F143" s="542"/>
      <c r="G143" s="141">
        <f>IF(E143=0,"",(E143/('Relatório PCP - Tabela 3'!H$19*'Relatório PCP - Tabela 3'!I$19))*1000)</f>
      </c>
      <c r="H143" s="159">
        <f>'PCP - Tabela 1'!H17</f>
        <v>444.15168</v>
      </c>
      <c r="I143" s="555"/>
      <c r="J143" s="555"/>
      <c r="K143" s="158"/>
      <c r="L143" s="144"/>
      <c r="M143" s="64"/>
      <c r="N143" s="144"/>
    </row>
    <row r="144" spans="1:14" ht="13.5">
      <c r="A144" s="140">
        <v>3</v>
      </c>
      <c r="B144" s="515" t="s">
        <v>45</v>
      </c>
      <c r="C144" s="515"/>
      <c r="D144" s="515"/>
      <c r="E144" s="542"/>
      <c r="F144" s="542"/>
      <c r="G144" s="141">
        <f>IF(E144=0,"",(E144/('Relatório PCP - Tabela 3'!H$19*'Relatório PCP - Tabela 3'!I$19))*1000)</f>
      </c>
      <c r="H144" s="159" t="str">
        <f>'PCP - Tabela 1'!H18</f>
        <v>                                                 *</v>
      </c>
      <c r="I144" s="555"/>
      <c r="J144" s="555"/>
      <c r="K144" s="158"/>
      <c r="L144" s="144"/>
      <c r="M144" s="95"/>
      <c r="N144" s="144"/>
    </row>
    <row r="145" spans="1:14" ht="13.5">
      <c r="A145" s="140">
        <v>4</v>
      </c>
      <c r="B145" s="515" t="s">
        <v>46</v>
      </c>
      <c r="C145" s="515"/>
      <c r="D145" s="515"/>
      <c r="E145" s="542"/>
      <c r="F145" s="542"/>
      <c r="G145" s="141">
        <f>IF(E145=0,"",(E145/('Relatório PCP - Tabela 3'!H$19*'Relatório PCP - Tabela 3'!I$19))*1000)</f>
      </c>
      <c r="H145" s="159">
        <f>'PCP - Tabela 1'!H19</f>
        <v>2.9497999999999998</v>
      </c>
      <c r="I145" s="555"/>
      <c r="J145" s="555"/>
      <c r="K145" s="158"/>
      <c r="L145" s="144"/>
      <c r="M145" s="49"/>
      <c r="N145" s="144"/>
    </row>
    <row r="146" spans="1:14" ht="13.5">
      <c r="A146" s="140">
        <v>5</v>
      </c>
      <c r="B146" s="515" t="s">
        <v>47</v>
      </c>
      <c r="C146" s="515"/>
      <c r="D146" s="515"/>
      <c r="E146" s="542"/>
      <c r="F146" s="542"/>
      <c r="G146" s="141">
        <f>IF(E146=0,"",(E146/('Relatório PCP - Tabela 3'!H$19*'Relatório PCP - Tabela 3'!I$19))*1000)</f>
      </c>
      <c r="H146" s="159">
        <f>'PCP - Tabela 1'!H20</f>
        <v>7.5852</v>
      </c>
      <c r="I146" s="555"/>
      <c r="J146" s="555"/>
      <c r="K146" s="158"/>
      <c r="L146" s="144"/>
      <c r="M146" s="49"/>
      <c r="N146" s="144"/>
    </row>
    <row r="147" spans="1:14" ht="13.5">
      <c r="A147" s="140">
        <v>6</v>
      </c>
      <c r="B147" s="515" t="s">
        <v>50</v>
      </c>
      <c r="C147" s="515"/>
      <c r="D147" s="515"/>
      <c r="E147" s="542"/>
      <c r="F147" s="542"/>
      <c r="G147" s="141">
        <f>IF(E147=0,"",(E147/('Relatório PCP - Tabela 3'!H$19*'Relatório PCP - Tabela 3'!I$19))*1000)</f>
      </c>
      <c r="H147" s="159">
        <f>'PCP - Tabela 1'!H21</f>
        <v>1.45824</v>
      </c>
      <c r="I147" s="555"/>
      <c r="J147" s="555"/>
      <c r="K147" s="158"/>
      <c r="L147" s="144"/>
      <c r="M147" s="64"/>
      <c r="N147" s="144"/>
    </row>
    <row r="148" spans="1:14" ht="13.5">
      <c r="A148" s="140">
        <v>7</v>
      </c>
      <c r="B148" s="515" t="s">
        <v>52</v>
      </c>
      <c r="C148" s="515"/>
      <c r="D148" s="515"/>
      <c r="E148" s="542"/>
      <c r="F148" s="542"/>
      <c r="G148" s="141">
        <f>IF(E148=0,"",(E148/('Relatório PCP - Tabela 3'!H$19*'Relatório PCP - Tabela 3'!I$19))*1000)</f>
      </c>
      <c r="H148" s="159" t="str">
        <f>'PCP - Tabela 1'!H22</f>
        <v>                                                 *</v>
      </c>
      <c r="I148" s="555"/>
      <c r="J148" s="555"/>
      <c r="K148" s="158"/>
      <c r="L148" s="144"/>
      <c r="M148" s="145"/>
      <c r="N148" s="144"/>
    </row>
    <row r="149" spans="1:14" ht="13.5">
      <c r="A149" s="140">
        <v>8</v>
      </c>
      <c r="B149" s="515" t="s">
        <v>54</v>
      </c>
      <c r="C149" s="515"/>
      <c r="D149" s="515"/>
      <c r="E149" s="542"/>
      <c r="F149" s="542"/>
      <c r="G149" s="141">
        <f>IF(E149=0,"",(E149/('Relatório PCP - Tabela 3'!H$19*'Relatório PCP - Tabela 3'!I$19))*1000)</f>
      </c>
      <c r="H149" s="159">
        <f>'PCP - Tabela 1'!H23</f>
        <v>0</v>
      </c>
      <c r="I149" s="555"/>
      <c r="J149" s="555"/>
      <c r="K149" s="158"/>
      <c r="L149" s="144"/>
      <c r="M149" s="66"/>
      <c r="N149" s="144"/>
    </row>
    <row r="150" spans="1:14" ht="13.5">
      <c r="A150" s="140">
        <v>9</v>
      </c>
      <c r="B150" s="515" t="s">
        <v>55</v>
      </c>
      <c r="C150" s="515"/>
      <c r="D150" s="515"/>
      <c r="E150" s="542"/>
      <c r="F150" s="542"/>
      <c r="G150" s="141">
        <f>IF(E150=0,"",(E150/('Relatório PCP - Tabela 3'!H$19*'Relatório PCP - Tabela 3'!I$19))*1000)</f>
      </c>
      <c r="H150" s="159" t="str">
        <f>'PCP - Tabela 1'!H24</f>
        <v>                                                 *</v>
      </c>
      <c r="I150" s="555"/>
      <c r="J150" s="555"/>
      <c r="K150" s="158"/>
      <c r="L150" s="144"/>
      <c r="M150" s="66"/>
      <c r="N150" s="144"/>
    </row>
    <row r="151" spans="1:14" ht="13.5">
      <c r="A151" s="140">
        <v>10</v>
      </c>
      <c r="B151" s="515" t="s">
        <v>58</v>
      </c>
      <c r="C151" s="515"/>
      <c r="D151" s="515"/>
      <c r="E151" s="542"/>
      <c r="F151" s="542"/>
      <c r="G151" s="141">
        <f>IF(E151=0,"",(E151/('Relatório PCP - Tabela 3'!H$19*'Relatório PCP - Tabela 3'!I$19))*1000)</f>
      </c>
      <c r="H151" s="159">
        <f>'PCP - Tabela 1'!H25</f>
        <v>97.34241999999999</v>
      </c>
      <c r="I151" s="555"/>
      <c r="J151" s="555"/>
      <c r="K151" s="158"/>
      <c r="L151" s="144"/>
      <c r="M151" s="66"/>
      <c r="N151" s="144"/>
    </row>
    <row r="152" spans="1:14" ht="13.5">
      <c r="A152" s="140">
        <v>11</v>
      </c>
      <c r="B152" s="515" t="s">
        <v>60</v>
      </c>
      <c r="C152" s="515"/>
      <c r="D152" s="515"/>
      <c r="E152" s="542"/>
      <c r="F152" s="542"/>
      <c r="G152" s="141">
        <f>IF(E152=0,"",(E152/('Relatório PCP - Tabela 3'!H$19*'Relatório PCP - Tabela 3'!I$19))*1000)</f>
      </c>
      <c r="H152" s="159">
        <f>'PCP - Tabela 1'!H26</f>
        <v>26.9696</v>
      </c>
      <c r="I152" s="555"/>
      <c r="J152" s="555"/>
      <c r="K152" s="158"/>
      <c r="L152" s="144"/>
      <c r="M152" s="66"/>
      <c r="N152" s="144"/>
    </row>
    <row r="153" spans="1:14" ht="13.5">
      <c r="A153" s="140">
        <v>12</v>
      </c>
      <c r="B153" s="515" t="s">
        <v>61</v>
      </c>
      <c r="C153" s="515"/>
      <c r="D153" s="515"/>
      <c r="E153" s="542"/>
      <c r="F153" s="542"/>
      <c r="G153" s="141">
        <f>IF(E153=0,"",(E153/('Relatório PCP - Tabela 3'!H$19*'Relatório PCP - Tabela 3'!I$19))*1000)</f>
      </c>
      <c r="H153" s="159">
        <f>'PCP - Tabela 1'!H27</f>
        <v>156.50011999999998</v>
      </c>
      <c r="I153" s="555"/>
      <c r="J153" s="555"/>
      <c r="K153" s="158"/>
      <c r="L153" s="144"/>
      <c r="M153" s="77"/>
      <c r="N153" s="144"/>
    </row>
    <row r="154" spans="1:14" ht="13.5">
      <c r="A154" s="140">
        <v>13</v>
      </c>
      <c r="B154" s="515" t="s">
        <v>62</v>
      </c>
      <c r="C154" s="515"/>
      <c r="D154" s="515"/>
      <c r="E154" s="542"/>
      <c r="F154" s="542"/>
      <c r="G154" s="141">
        <f>IF(E154=0,"",(E154/('Relatório PCP - Tabela 3'!H$19*'Relatório PCP - Tabela 3'!I$19))*1000)</f>
      </c>
      <c r="H154" s="159">
        <f>'PCP - Tabela 1'!H28</f>
        <v>201.51152</v>
      </c>
      <c r="I154" s="555"/>
      <c r="J154" s="555"/>
      <c r="K154" s="158"/>
      <c r="L154" s="144"/>
      <c r="M154" s="139"/>
      <c r="N154" s="144"/>
    </row>
    <row r="155" spans="1:14" ht="13.5">
      <c r="A155" s="140">
        <v>14</v>
      </c>
      <c r="B155" s="515" t="s">
        <v>63</v>
      </c>
      <c r="C155" s="515"/>
      <c r="D155" s="515"/>
      <c r="E155" s="542"/>
      <c r="F155" s="542"/>
      <c r="G155" s="141">
        <f>IF(E155=0,"",(E155/('Relatório PCP - Tabela 3'!H$19*'Relatório PCP - Tabela 3'!I$19))*1000)</f>
      </c>
      <c r="H155" s="159">
        <f>'PCP - Tabela 1'!H29</f>
        <v>421.66656</v>
      </c>
      <c r="I155" s="555"/>
      <c r="J155" s="555"/>
      <c r="K155" s="158"/>
      <c r="L155" s="144"/>
      <c r="M155" s="49"/>
      <c r="N155" s="144"/>
    </row>
    <row r="156" spans="1:14" ht="13.5">
      <c r="A156" s="140">
        <v>15</v>
      </c>
      <c r="B156" s="515" t="s">
        <v>64</v>
      </c>
      <c r="C156" s="515"/>
      <c r="D156" s="515"/>
      <c r="E156" s="542"/>
      <c r="F156" s="542"/>
      <c r="G156" s="141">
        <f>IF(E156=0,"",(E156/('Relatório PCP - Tabela 3'!H$19*'Relatório PCP - Tabela 3'!I$19))*1000)</f>
      </c>
      <c r="H156" s="159">
        <f>'PCP - Tabela 1'!H30</f>
        <v>0</v>
      </c>
      <c r="I156" s="555"/>
      <c r="J156" s="555"/>
      <c r="K156" s="158"/>
      <c r="L156" s="144"/>
      <c r="M156" s="49"/>
      <c r="N156" s="144"/>
    </row>
    <row r="157" spans="1:14" ht="13.5">
      <c r="A157" s="140">
        <v>16</v>
      </c>
      <c r="B157" s="515" t="s">
        <v>65</v>
      </c>
      <c r="C157" s="515"/>
      <c r="D157" s="515"/>
      <c r="E157" s="542"/>
      <c r="F157" s="542"/>
      <c r="G157" s="141">
        <f>IF(E157=0,"",(E157/('Relatório PCP - Tabela 3'!H$19*'Relatório PCP - Tabela 3'!I$19))*1000)</f>
      </c>
      <c r="H157" s="159">
        <f>'PCP - Tabela 1'!H31</f>
        <v>0</v>
      </c>
      <c r="I157" s="555"/>
      <c r="J157" s="555"/>
      <c r="K157" s="158"/>
      <c r="L157" s="144"/>
      <c r="M157" s="144"/>
      <c r="N157" s="144"/>
    </row>
    <row r="158" spans="1:14" ht="13.5">
      <c r="A158" s="140">
        <v>17</v>
      </c>
      <c r="B158" s="515" t="s">
        <v>66</v>
      </c>
      <c r="C158" s="515"/>
      <c r="D158" s="515"/>
      <c r="E158" s="542"/>
      <c r="F158" s="542"/>
      <c r="G158" s="141">
        <f>IF(E158=0,"",(E158/('Relatório PCP - Tabela 3'!H$19*'Relatório PCP - Tabela 3'!I$19))*1000)</f>
      </c>
      <c r="H158" s="159">
        <f>'PCP - Tabela 1'!H32</f>
        <v>374.25023999999996</v>
      </c>
      <c r="I158" s="555"/>
      <c r="J158" s="555"/>
      <c r="K158" s="158"/>
      <c r="L158" s="144"/>
      <c r="M158" s="139"/>
      <c r="N158" s="144"/>
    </row>
    <row r="159" spans="1:14" ht="13.5">
      <c r="A159" s="140">
        <v>18</v>
      </c>
      <c r="B159" s="543" t="s">
        <v>254</v>
      </c>
      <c r="C159" s="543"/>
      <c r="D159" s="543"/>
      <c r="E159" s="542"/>
      <c r="F159" s="542"/>
      <c r="G159" s="141">
        <f>IF(E159=0,"",(E159/('Relatório PCP - Tabela 3'!H$19*'Relatório PCP - Tabela 3'!I$19))*1000)</f>
      </c>
      <c r="H159" s="159">
        <f>'PCP - Tabela 1'!H33</f>
        <v>0</v>
      </c>
      <c r="I159" s="555"/>
      <c r="J159" s="555"/>
      <c r="K159" s="158"/>
      <c r="L159" s="144"/>
      <c r="M159" s="66"/>
      <c r="N159" s="144"/>
    </row>
    <row r="160" spans="1:14" ht="13.5">
      <c r="A160" s="140">
        <v>19</v>
      </c>
      <c r="B160" s="515" t="s">
        <v>68</v>
      </c>
      <c r="C160" s="515"/>
      <c r="D160" s="515"/>
      <c r="E160" s="542"/>
      <c r="F160" s="542"/>
      <c r="G160" s="141">
        <f>IF(E160=0,"",(E160/('Relatório PCP - Tabela 3'!H$19*'Relatório PCP - Tabela 3'!I$19))*1000)</f>
      </c>
      <c r="H160" s="159">
        <f>'PCP - Tabela 1'!H34</f>
        <v>0</v>
      </c>
      <c r="I160" s="555"/>
      <c r="J160" s="555"/>
      <c r="K160" s="158"/>
      <c r="L160" s="144"/>
      <c r="M160" s="66"/>
      <c r="N160" s="144"/>
    </row>
    <row r="161" spans="1:14" ht="13.5">
      <c r="A161" s="140">
        <v>20</v>
      </c>
      <c r="B161" s="543" t="s">
        <v>249</v>
      </c>
      <c r="C161" s="543"/>
      <c r="D161" s="543"/>
      <c r="E161" s="542"/>
      <c r="F161" s="542"/>
      <c r="G161" s="141">
        <f>IF(E161=0,"",(E161/('Relatório PCP - Tabela 3'!H$19*'Relatório PCP - Tabela 3'!I$19))*1000)</f>
      </c>
      <c r="H161" s="159">
        <f>'PCP - Tabela 1'!H35</f>
        <v>0</v>
      </c>
      <c r="I161" s="555"/>
      <c r="J161" s="555"/>
      <c r="K161" s="158"/>
      <c r="L161" s="144"/>
      <c r="M161" s="49"/>
      <c r="N161" s="144"/>
    </row>
    <row r="162" spans="1:14" ht="13.5">
      <c r="A162" s="146"/>
      <c r="B162" s="544" t="s">
        <v>133</v>
      </c>
      <c r="C162" s="544"/>
      <c r="D162" s="544"/>
      <c r="E162" s="545"/>
      <c r="F162" s="545"/>
      <c r="G162" s="160"/>
      <c r="H162" s="161"/>
      <c r="I162" s="557"/>
      <c r="J162" s="557"/>
      <c r="K162" s="163"/>
      <c r="L162" s="151"/>
      <c r="M162" s="64"/>
      <c r="N162" s="151"/>
    </row>
    <row r="163" spans="1:14" ht="13.5">
      <c r="A163" s="140">
        <v>21</v>
      </c>
      <c r="B163" s="541" t="str">
        <f>B121</f>
        <v>Embalagens Tetrapak</v>
      </c>
      <c r="C163" s="541"/>
      <c r="D163" s="541"/>
      <c r="E163" s="542"/>
      <c r="F163" s="542"/>
      <c r="G163" s="141">
        <f>IF(E163=0,"",(E163/('Relatório PCP - Tabela 3'!H$19*'Relatório PCP - Tabela 3'!I$19))*1000)</f>
      </c>
      <c r="H163" s="159">
        <f>'PCP - Tabela 1'!H37</f>
        <v>16.0132</v>
      </c>
      <c r="I163" s="555"/>
      <c r="J163" s="555"/>
      <c r="K163" s="158"/>
      <c r="L163" s="144"/>
      <c r="M163" s="139"/>
      <c r="N163" s="144"/>
    </row>
    <row r="164" spans="1:14" ht="13.5">
      <c r="A164" s="140">
        <v>22</v>
      </c>
      <c r="B164" s="541" t="str">
        <f>B122</f>
        <v>Resíduo de Óleo Vegetal</v>
      </c>
      <c r="C164" s="541"/>
      <c r="D164" s="541"/>
      <c r="E164" s="542"/>
      <c r="F164" s="542"/>
      <c r="G164" s="141">
        <f>IF(E164=0,"",(E164/('Relatório PCP - Tabela 3'!H$19*'Relatório PCP - Tabela 3'!I$19))*1000)</f>
      </c>
      <c r="H164" s="159">
        <f>'PCP - Tabela 1'!H38</f>
        <v>7.5852</v>
      </c>
      <c r="I164" s="157"/>
      <c r="J164" s="157"/>
      <c r="K164" s="158"/>
      <c r="L164" s="144"/>
      <c r="M164" s="139"/>
      <c r="N164" s="144"/>
    </row>
    <row r="165" spans="1:14" ht="13.5">
      <c r="A165" s="140">
        <v>23</v>
      </c>
      <c r="B165" s="541" t="str">
        <f>B123</f>
        <v>Segmentos de Rede</v>
      </c>
      <c r="C165" s="541"/>
      <c r="D165" s="541"/>
      <c r="E165" s="542"/>
      <c r="F165" s="542"/>
      <c r="G165" s="141">
        <f>IF(E165=0,"",(E165/('Relatório PCP - Tabela 3'!H$19*'Relatório PCP - Tabela 3'!I$19))*1000)</f>
      </c>
      <c r="H165" s="159">
        <f>'PCP - Tabela 1'!H39</f>
        <v>1.75028</v>
      </c>
      <c r="I165" s="157"/>
      <c r="J165" s="157"/>
      <c r="K165" s="158"/>
      <c r="L165" s="144"/>
      <c r="M165" s="139"/>
      <c r="N165" s="144"/>
    </row>
    <row r="166" spans="1:14" ht="13.5">
      <c r="A166" s="140">
        <v>24</v>
      </c>
      <c r="B166" s="541">
        <f>B124</f>
      </c>
      <c r="C166" s="541"/>
      <c r="D166" s="541"/>
      <c r="E166" s="542"/>
      <c r="F166" s="542"/>
      <c r="G166" s="141">
        <f>IF(E166=0,"",(E166/('Relatório PCP - Tabela 3'!H$19*'Relatório PCP - Tabela 3'!I$19))*1000)</f>
      </c>
      <c r="H166" s="159">
        <f>'PCP - Tabela 1'!H40</f>
        <v>0</v>
      </c>
      <c r="I166" s="157"/>
      <c r="J166" s="157"/>
      <c r="K166" s="158"/>
      <c r="L166" s="144"/>
      <c r="M166" s="139"/>
      <c r="N166" s="144"/>
    </row>
    <row r="167" spans="1:14" ht="13.5">
      <c r="A167" s="92">
        <v>25</v>
      </c>
      <c r="B167" s="554">
        <f>B125</f>
      </c>
      <c r="C167" s="554"/>
      <c r="D167" s="554"/>
      <c r="E167" s="542"/>
      <c r="F167" s="542"/>
      <c r="G167" s="141">
        <f>IF(E167=0,"",(E167/('Relatório PCP - Tabela 3'!H$19*'Relatório PCP - Tabela 3'!I$19))*1000)</f>
      </c>
      <c r="H167" s="159">
        <f>'PCP - Tabela 1'!H41</f>
        <v>0</v>
      </c>
      <c r="I167" s="555"/>
      <c r="J167" s="555"/>
      <c r="K167" s="158"/>
      <c r="L167" s="144"/>
      <c r="M167" s="66"/>
      <c r="N167" s="144"/>
    </row>
    <row r="169" spans="1:14" ht="16.5" customHeight="1">
      <c r="A169" s="505" t="s">
        <v>23</v>
      </c>
      <c r="B169" s="505"/>
      <c r="C169" s="493" t="str">
        <f>C127</f>
        <v>PGS Investigação Petrolífera LTDA</v>
      </c>
      <c r="D169" s="493"/>
      <c r="E169" s="493"/>
      <c r="F169" s="493"/>
      <c r="G169" s="493"/>
      <c r="H169" s="493"/>
      <c r="I169" s="64"/>
      <c r="J169" s="556" t="s">
        <v>24</v>
      </c>
      <c r="K169" s="556"/>
      <c r="L169" s="556"/>
      <c r="M169" s="556"/>
      <c r="N169" s="556"/>
    </row>
    <row r="170" spans="1:14" ht="6" customHeight="1">
      <c r="A170" s="78"/>
      <c r="B170" s="78"/>
      <c r="C170" s="78"/>
      <c r="D170" s="78"/>
      <c r="E170" s="78"/>
      <c r="F170" s="78"/>
      <c r="G170" s="20"/>
      <c r="H170" s="77"/>
      <c r="I170" s="64"/>
      <c r="J170" s="77"/>
      <c r="K170" s="77"/>
      <c r="L170" s="77"/>
      <c r="M170" s="77"/>
      <c r="N170" s="77"/>
    </row>
    <row r="171" spans="1:14" ht="16.5" customHeight="1">
      <c r="A171" s="492" t="s">
        <v>28</v>
      </c>
      <c r="B171" s="492"/>
      <c r="C171" s="45">
        <f>C129</f>
        <v>9</v>
      </c>
      <c r="D171" s="78"/>
      <c r="E171" s="42"/>
      <c r="F171" s="42"/>
      <c r="G171" s="20"/>
      <c r="H171" s="20"/>
      <c r="I171" s="64"/>
      <c r="J171" s="522" t="s">
        <v>134</v>
      </c>
      <c r="K171" s="522"/>
      <c r="L171" s="522"/>
      <c r="M171" s="522"/>
      <c r="N171" s="522"/>
    </row>
    <row r="172" spans="1:14" ht="6" customHeight="1">
      <c r="A172" s="80"/>
      <c r="B172" s="80"/>
      <c r="C172" s="78"/>
      <c r="D172" s="78"/>
      <c r="E172" s="78"/>
      <c r="F172" s="78"/>
      <c r="G172" s="78"/>
      <c r="H172" s="78"/>
      <c r="I172" s="64"/>
      <c r="J172" s="78"/>
      <c r="K172" s="78"/>
      <c r="L172" s="78"/>
      <c r="M172" s="78"/>
      <c r="N172" s="78"/>
    </row>
    <row r="173" spans="1:14" ht="16.5" customHeight="1">
      <c r="A173" s="492" t="s">
        <v>25</v>
      </c>
      <c r="B173" s="492"/>
      <c r="C173" s="512" t="str">
        <f>C131</f>
        <v>Pesquisa Sísmica Marítima 3D na Bacia Sedimentar do Ceará - Programa CEARÁ_R11_3D</v>
      </c>
      <c r="D173" s="512"/>
      <c r="E173" s="512"/>
      <c r="F173" s="512"/>
      <c r="G173" s="512"/>
      <c r="H173" s="512"/>
      <c r="I173" s="64"/>
      <c r="J173" s="524" t="s">
        <v>135</v>
      </c>
      <c r="K173" s="524"/>
      <c r="L173" s="524"/>
      <c r="M173" s="524"/>
      <c r="N173" s="524"/>
    </row>
    <row r="174" spans="1:14" ht="13.5" customHeight="1">
      <c r="A174" s="78"/>
      <c r="B174" s="78"/>
      <c r="C174" s="78"/>
      <c r="D174" s="78"/>
      <c r="E174" s="78"/>
      <c r="F174" s="78"/>
      <c r="G174" s="78"/>
      <c r="H174" s="78"/>
      <c r="I174" s="64"/>
      <c r="J174" s="521" t="s">
        <v>26</v>
      </c>
      <c r="K174" s="521"/>
      <c r="L174" s="521"/>
      <c r="M174" s="521"/>
      <c r="N174" s="521"/>
    </row>
    <row r="175" spans="1:14" ht="8.25" customHeight="1">
      <c r="A175" s="78"/>
      <c r="B175" s="78"/>
      <c r="C175" s="78"/>
      <c r="D175" s="78"/>
      <c r="E175" s="78"/>
      <c r="F175" s="78"/>
      <c r="G175" s="78"/>
      <c r="H175" s="78"/>
      <c r="I175" s="80"/>
      <c r="J175" s="80"/>
      <c r="K175" s="80"/>
      <c r="L175" s="80"/>
      <c r="M175" s="80"/>
      <c r="N175" s="80"/>
    </row>
    <row r="176" spans="1:14" ht="15.75">
      <c r="A176" s="492" t="s">
        <v>27</v>
      </c>
      <c r="B176" s="492"/>
      <c r="C176" s="494" t="str">
        <f>C134</f>
        <v>02022.002064/2013</v>
      </c>
      <c r="D176" s="494"/>
      <c r="E176" s="494"/>
      <c r="F176" s="64"/>
      <c r="G176" s="40" t="s">
        <v>3</v>
      </c>
      <c r="H176" s="46" t="str">
        <f>H134</f>
        <v>XXXX</v>
      </c>
      <c r="I176" s="64"/>
      <c r="J176" s="80"/>
      <c r="K176" s="80"/>
      <c r="L176" s="80"/>
      <c r="M176" s="80"/>
      <c r="N176" s="47" t="s">
        <v>132</v>
      </c>
    </row>
    <row r="177" spans="1:14" ht="6" customHeight="1">
      <c r="A177" s="78"/>
      <c r="B177" s="78"/>
      <c r="C177" s="64"/>
      <c r="D177" s="64"/>
      <c r="E177" s="64"/>
      <c r="F177" s="64"/>
      <c r="G177" s="64"/>
      <c r="H177" s="78"/>
      <c r="I177" s="78"/>
      <c r="J177" s="78"/>
      <c r="K177" s="77"/>
      <c r="L177" s="77"/>
      <c r="M177" s="77"/>
      <c r="N177" s="64"/>
    </row>
    <row r="178" spans="1:14" ht="12.75">
      <c r="A178" s="522" t="s">
        <v>222</v>
      </c>
      <c r="B178" s="522"/>
      <c r="C178" s="522"/>
      <c r="D178" s="522"/>
      <c r="E178" s="522"/>
      <c r="F178" s="522"/>
      <c r="G178" s="522"/>
      <c r="H178" s="522"/>
      <c r="I178" s="152"/>
      <c r="J178" s="152"/>
      <c r="K178" s="152"/>
      <c r="L178" s="80"/>
      <c r="M178" s="80"/>
      <c r="N178" s="64"/>
    </row>
    <row r="179" spans="1:14" ht="12.75" customHeight="1">
      <c r="A179" s="547" t="s">
        <v>34</v>
      </c>
      <c r="B179" s="548" t="s">
        <v>252</v>
      </c>
      <c r="C179" s="548"/>
      <c r="D179" s="548"/>
      <c r="E179" s="549" t="str">
        <f>IF('Relatório PCP - Tabela 3'!D20=0," ",'Relatório PCP - Tabela 3'!D20)</f>
        <v> </v>
      </c>
      <c r="F179" s="549"/>
      <c r="G179" s="549"/>
      <c r="H179" s="549"/>
      <c r="I179" s="153"/>
      <c r="J179" s="153"/>
      <c r="K179" s="153"/>
      <c r="L179" s="154"/>
      <c r="M179" s="80"/>
      <c r="N179" s="134"/>
    </row>
    <row r="180" spans="1:14" ht="12.75" customHeight="1">
      <c r="A180" s="547"/>
      <c r="B180" s="548"/>
      <c r="C180" s="548"/>
      <c r="D180" s="548"/>
      <c r="E180" s="550" t="s">
        <v>226</v>
      </c>
      <c r="F180" s="550"/>
      <c r="G180" s="135" t="s">
        <v>227</v>
      </c>
      <c r="H180" s="551" t="s">
        <v>253</v>
      </c>
      <c r="I180" s="164"/>
      <c r="J180" s="164"/>
      <c r="K180" s="153"/>
      <c r="L180" s="154"/>
      <c r="M180" s="80"/>
      <c r="N180" s="134"/>
    </row>
    <row r="181" spans="1:14" ht="12.75" customHeight="1">
      <c r="A181" s="547"/>
      <c r="B181" s="548"/>
      <c r="C181" s="548"/>
      <c r="D181" s="548"/>
      <c r="E181" s="552" t="s">
        <v>230</v>
      </c>
      <c r="F181" s="552"/>
      <c r="G181" s="136" t="s">
        <v>231</v>
      </c>
      <c r="H181" s="551"/>
      <c r="I181" s="164"/>
      <c r="J181" s="164"/>
      <c r="K181" s="153"/>
      <c r="L181" s="154"/>
      <c r="M181" s="80"/>
      <c r="N181" s="134"/>
    </row>
    <row r="182" spans="1:14" ht="12.75" customHeight="1">
      <c r="A182" s="547"/>
      <c r="B182" s="548"/>
      <c r="C182" s="548"/>
      <c r="D182" s="548"/>
      <c r="E182" s="553" t="s">
        <v>233</v>
      </c>
      <c r="F182" s="553"/>
      <c r="G182" s="546" t="s">
        <v>42</v>
      </c>
      <c r="H182" s="551"/>
      <c r="I182" s="165"/>
      <c r="J182" s="165"/>
      <c r="K182" s="153"/>
      <c r="L182" s="154"/>
      <c r="M182" s="64"/>
      <c r="N182" s="134"/>
    </row>
    <row r="183" spans="1:14" ht="13.5">
      <c r="A183" s="547"/>
      <c r="B183" s="548"/>
      <c r="C183" s="548"/>
      <c r="D183" s="548"/>
      <c r="E183" s="553"/>
      <c r="F183" s="553"/>
      <c r="G183" s="546"/>
      <c r="H183" s="551"/>
      <c r="I183" s="166"/>
      <c r="J183" s="166"/>
      <c r="K183" s="153"/>
      <c r="L183" s="154"/>
      <c r="M183" s="139"/>
      <c r="N183" s="134"/>
    </row>
    <row r="184" spans="1:14" ht="13.5">
      <c r="A184" s="140">
        <v>1</v>
      </c>
      <c r="B184" s="515" t="s">
        <v>43</v>
      </c>
      <c r="C184" s="515"/>
      <c r="D184" s="515"/>
      <c r="E184" s="542"/>
      <c r="F184" s="542"/>
      <c r="G184" s="141">
        <f>IF(E184=0,"",(E184/('Relatório PCP - Tabela 3'!H$20*'Relatório PCP - Tabela 3'!I$20))*1000)</f>
      </c>
      <c r="H184" s="159">
        <f>'PCP - Tabela 1'!H16</f>
        <v>18000.000060000002</v>
      </c>
      <c r="I184" s="157"/>
      <c r="J184" s="157"/>
      <c r="K184" s="158"/>
      <c r="L184" s="144"/>
      <c r="M184" s="127"/>
      <c r="N184" s="144"/>
    </row>
    <row r="185" spans="1:14" ht="13.5">
      <c r="A185" s="140">
        <v>2</v>
      </c>
      <c r="B185" s="515" t="s">
        <v>44</v>
      </c>
      <c r="C185" s="515"/>
      <c r="D185" s="515"/>
      <c r="E185" s="542"/>
      <c r="F185" s="542"/>
      <c r="G185" s="141">
        <f>IF(E185=0,"",(E185/('Relatório PCP - Tabela 3'!H$20*'Relatório PCP - Tabela 3'!I$20))*1000)</f>
      </c>
      <c r="H185" s="159">
        <f>'PCP - Tabela 1'!H17</f>
        <v>444.15168</v>
      </c>
      <c r="I185" s="157"/>
      <c r="J185" s="157"/>
      <c r="K185" s="158"/>
      <c r="L185" s="144"/>
      <c r="M185" s="64"/>
      <c r="N185" s="144"/>
    </row>
    <row r="186" spans="1:14" ht="13.5">
      <c r="A186" s="140">
        <v>3</v>
      </c>
      <c r="B186" s="515" t="s">
        <v>45</v>
      </c>
      <c r="C186" s="515"/>
      <c r="D186" s="515"/>
      <c r="E186" s="542"/>
      <c r="F186" s="542"/>
      <c r="G186" s="141">
        <f>IF(E186=0,"",(E186/('Relatório PCP - Tabela 3'!H$20*'Relatório PCP - Tabela 3'!I$20))*1000)</f>
      </c>
      <c r="H186" s="159" t="str">
        <f>'PCP - Tabela 1'!H18</f>
        <v>                                                 *</v>
      </c>
      <c r="I186" s="157"/>
      <c r="J186" s="157"/>
      <c r="K186" s="158"/>
      <c r="L186" s="144"/>
      <c r="M186" s="95"/>
      <c r="N186" s="144"/>
    </row>
    <row r="187" spans="1:14" ht="13.5">
      <c r="A187" s="140">
        <v>4</v>
      </c>
      <c r="B187" s="515" t="s">
        <v>46</v>
      </c>
      <c r="C187" s="515"/>
      <c r="D187" s="515"/>
      <c r="E187" s="542"/>
      <c r="F187" s="542"/>
      <c r="G187" s="141">
        <f>IF(E187=0,"",(E187/('Relatório PCP - Tabela 3'!H$20*'Relatório PCP - Tabela 3'!I$20))*1000)</f>
      </c>
      <c r="H187" s="159">
        <f>'PCP - Tabela 1'!H19</f>
        <v>2.9497999999999998</v>
      </c>
      <c r="I187" s="157"/>
      <c r="J187" s="157"/>
      <c r="K187" s="158"/>
      <c r="L187" s="144"/>
      <c r="M187" s="49"/>
      <c r="N187" s="144"/>
    </row>
    <row r="188" spans="1:14" ht="13.5">
      <c r="A188" s="140">
        <v>5</v>
      </c>
      <c r="B188" s="515" t="s">
        <v>47</v>
      </c>
      <c r="C188" s="515"/>
      <c r="D188" s="515"/>
      <c r="E188" s="542"/>
      <c r="F188" s="542"/>
      <c r="G188" s="141">
        <f>IF(E188=0,"",(E188/('Relatório PCP - Tabela 3'!H$20*'Relatório PCP - Tabela 3'!I$20))*1000)</f>
      </c>
      <c r="H188" s="159">
        <f>'PCP - Tabela 1'!H20</f>
        <v>7.5852</v>
      </c>
      <c r="I188" s="157"/>
      <c r="J188" s="157"/>
      <c r="K188" s="158"/>
      <c r="L188" s="144"/>
      <c r="M188" s="49"/>
      <c r="N188" s="144"/>
    </row>
    <row r="189" spans="1:14" ht="13.5">
      <c r="A189" s="140">
        <v>6</v>
      </c>
      <c r="B189" s="515" t="s">
        <v>50</v>
      </c>
      <c r="C189" s="515"/>
      <c r="D189" s="515"/>
      <c r="E189" s="542"/>
      <c r="F189" s="542"/>
      <c r="G189" s="141">
        <f>IF(E189=0,"",(E189/('Relatório PCP - Tabela 3'!H$20*'Relatório PCP - Tabela 3'!I$20))*1000)</f>
      </c>
      <c r="H189" s="159">
        <f>'PCP - Tabela 1'!H21</f>
        <v>1.45824</v>
      </c>
      <c r="I189" s="157"/>
      <c r="J189" s="157"/>
      <c r="K189" s="158"/>
      <c r="L189" s="144"/>
      <c r="M189" s="64"/>
      <c r="N189" s="144"/>
    </row>
    <row r="190" spans="1:14" ht="13.5">
      <c r="A190" s="140">
        <v>7</v>
      </c>
      <c r="B190" s="515" t="s">
        <v>52</v>
      </c>
      <c r="C190" s="515"/>
      <c r="D190" s="515"/>
      <c r="E190" s="542"/>
      <c r="F190" s="542"/>
      <c r="G190" s="141">
        <f>IF(E190=0,"",(E190/('Relatório PCP - Tabela 3'!H$20*'Relatório PCP - Tabela 3'!I$20))*1000)</f>
      </c>
      <c r="H190" s="159" t="str">
        <f>'PCP - Tabela 1'!H22</f>
        <v>                                                 *</v>
      </c>
      <c r="I190" s="157"/>
      <c r="J190" s="157"/>
      <c r="K190" s="158"/>
      <c r="L190" s="144"/>
      <c r="M190" s="145"/>
      <c r="N190" s="144"/>
    </row>
    <row r="191" spans="1:14" ht="13.5">
      <c r="A191" s="140">
        <v>8</v>
      </c>
      <c r="B191" s="515" t="s">
        <v>54</v>
      </c>
      <c r="C191" s="515"/>
      <c r="D191" s="515"/>
      <c r="E191" s="542"/>
      <c r="F191" s="542"/>
      <c r="G191" s="141">
        <f>IF(E191=0,"",(E191/('Relatório PCP - Tabela 3'!H$20*'Relatório PCP - Tabela 3'!I$20))*1000)</f>
      </c>
      <c r="H191" s="159">
        <f>'PCP - Tabela 1'!H23</f>
        <v>0</v>
      </c>
      <c r="I191" s="157"/>
      <c r="J191" s="157"/>
      <c r="K191" s="158"/>
      <c r="L191" s="144"/>
      <c r="M191" s="66"/>
      <c r="N191" s="144"/>
    </row>
    <row r="192" spans="1:14" ht="13.5">
      <c r="A192" s="140">
        <v>9</v>
      </c>
      <c r="B192" s="515" t="s">
        <v>55</v>
      </c>
      <c r="C192" s="515"/>
      <c r="D192" s="515"/>
      <c r="E192" s="542"/>
      <c r="F192" s="542"/>
      <c r="G192" s="141">
        <f>IF(E192=0,"",(E192/('Relatório PCP - Tabela 3'!H$20*'Relatório PCP - Tabela 3'!I$20))*1000)</f>
      </c>
      <c r="H192" s="159" t="str">
        <f>'PCP - Tabela 1'!H24</f>
        <v>                                                 *</v>
      </c>
      <c r="I192" s="157"/>
      <c r="J192" s="157"/>
      <c r="K192" s="158"/>
      <c r="L192" s="144"/>
      <c r="M192" s="66"/>
      <c r="N192" s="144"/>
    </row>
    <row r="193" spans="1:14" ht="13.5">
      <c r="A193" s="140">
        <v>10</v>
      </c>
      <c r="B193" s="515" t="s">
        <v>58</v>
      </c>
      <c r="C193" s="515"/>
      <c r="D193" s="515"/>
      <c r="E193" s="542"/>
      <c r="F193" s="542"/>
      <c r="G193" s="141">
        <f>IF(E193=0,"",(E193/('Relatório PCP - Tabela 3'!H$20*'Relatório PCP - Tabela 3'!I$20))*1000)</f>
      </c>
      <c r="H193" s="159">
        <f>'PCP - Tabela 1'!H25</f>
        <v>97.34241999999999</v>
      </c>
      <c r="I193" s="157"/>
      <c r="J193" s="157"/>
      <c r="K193" s="158"/>
      <c r="L193" s="144"/>
      <c r="M193" s="66"/>
      <c r="N193" s="144"/>
    </row>
    <row r="194" spans="1:14" ht="13.5">
      <c r="A194" s="140">
        <v>11</v>
      </c>
      <c r="B194" s="515" t="s">
        <v>60</v>
      </c>
      <c r="C194" s="515"/>
      <c r="D194" s="515"/>
      <c r="E194" s="542"/>
      <c r="F194" s="542"/>
      <c r="G194" s="141">
        <f>IF(E194=0,"",(E194/('Relatório PCP - Tabela 3'!H$20*'Relatório PCP - Tabela 3'!I$20))*1000)</f>
      </c>
      <c r="H194" s="159">
        <f>'PCP - Tabela 1'!H26</f>
        <v>26.9696</v>
      </c>
      <c r="I194" s="157"/>
      <c r="J194" s="157"/>
      <c r="K194" s="158"/>
      <c r="L194" s="144"/>
      <c r="M194" s="66"/>
      <c r="N194" s="144"/>
    </row>
    <row r="195" spans="1:14" ht="13.5">
      <c r="A195" s="140">
        <v>12</v>
      </c>
      <c r="B195" s="515" t="s">
        <v>61</v>
      </c>
      <c r="C195" s="515"/>
      <c r="D195" s="515"/>
      <c r="E195" s="542"/>
      <c r="F195" s="542"/>
      <c r="G195" s="141">
        <f>IF(E195=0,"",(E195/('Relatório PCP - Tabela 3'!H$20*'Relatório PCP - Tabela 3'!I$20))*1000)</f>
      </c>
      <c r="H195" s="159">
        <f>'PCP - Tabela 1'!H27</f>
        <v>156.50011999999998</v>
      </c>
      <c r="I195" s="157"/>
      <c r="J195" s="157"/>
      <c r="K195" s="158"/>
      <c r="L195" s="144"/>
      <c r="M195" s="77"/>
      <c r="N195" s="144"/>
    </row>
    <row r="196" spans="1:14" ht="13.5">
      <c r="A196" s="140">
        <v>13</v>
      </c>
      <c r="B196" s="515" t="s">
        <v>62</v>
      </c>
      <c r="C196" s="515"/>
      <c r="D196" s="515"/>
      <c r="E196" s="542"/>
      <c r="F196" s="542"/>
      <c r="G196" s="141">
        <f>IF(E196=0,"",(E196/('Relatório PCP - Tabela 3'!H$20*'Relatório PCP - Tabela 3'!I$20))*1000)</f>
      </c>
      <c r="H196" s="159">
        <f>'PCP - Tabela 1'!H28</f>
        <v>201.51152</v>
      </c>
      <c r="I196" s="157"/>
      <c r="J196" s="157"/>
      <c r="K196" s="158"/>
      <c r="L196" s="144"/>
      <c r="M196" s="139"/>
      <c r="N196" s="144"/>
    </row>
    <row r="197" spans="1:14" ht="13.5">
      <c r="A197" s="140">
        <v>14</v>
      </c>
      <c r="B197" s="515" t="s">
        <v>63</v>
      </c>
      <c r="C197" s="515"/>
      <c r="D197" s="515"/>
      <c r="E197" s="542"/>
      <c r="F197" s="542"/>
      <c r="G197" s="141">
        <f>IF(E197=0,"",(E197/('Relatório PCP - Tabela 3'!H$20*'Relatório PCP - Tabela 3'!I$20))*1000)</f>
      </c>
      <c r="H197" s="159">
        <f>'PCP - Tabela 1'!H29</f>
        <v>421.66656</v>
      </c>
      <c r="I197" s="157"/>
      <c r="J197" s="157"/>
      <c r="K197" s="158"/>
      <c r="L197" s="144"/>
      <c r="M197" s="49"/>
      <c r="N197" s="144"/>
    </row>
    <row r="198" spans="1:14" ht="13.5">
      <c r="A198" s="140">
        <v>15</v>
      </c>
      <c r="B198" s="515" t="s">
        <v>64</v>
      </c>
      <c r="C198" s="515"/>
      <c r="D198" s="515"/>
      <c r="E198" s="542"/>
      <c r="F198" s="542"/>
      <c r="G198" s="141">
        <f>IF(E198=0,"",(E198/('Relatório PCP - Tabela 3'!H$20*'Relatório PCP - Tabela 3'!I$20))*1000)</f>
      </c>
      <c r="H198" s="159">
        <f>'PCP - Tabela 1'!H30</f>
        <v>0</v>
      </c>
      <c r="I198" s="157"/>
      <c r="J198" s="157"/>
      <c r="K198" s="158"/>
      <c r="L198" s="144"/>
      <c r="M198" s="49"/>
      <c r="N198" s="144"/>
    </row>
    <row r="199" spans="1:14" ht="13.5">
      <c r="A199" s="140">
        <v>16</v>
      </c>
      <c r="B199" s="515" t="s">
        <v>65</v>
      </c>
      <c r="C199" s="515"/>
      <c r="D199" s="515"/>
      <c r="E199" s="542"/>
      <c r="F199" s="542"/>
      <c r="G199" s="141">
        <f>IF(E199=0,"",(E199/('Relatório PCP - Tabela 3'!H$20*'Relatório PCP - Tabela 3'!I$20))*1000)</f>
      </c>
      <c r="H199" s="159">
        <f>'PCP - Tabela 1'!H31</f>
        <v>0</v>
      </c>
      <c r="I199" s="157"/>
      <c r="J199" s="157"/>
      <c r="K199" s="158"/>
      <c r="L199" s="144"/>
      <c r="M199" s="144"/>
      <c r="N199" s="144"/>
    </row>
    <row r="200" spans="1:14" ht="13.5">
      <c r="A200" s="140">
        <v>17</v>
      </c>
      <c r="B200" s="515" t="s">
        <v>66</v>
      </c>
      <c r="C200" s="515"/>
      <c r="D200" s="515"/>
      <c r="E200" s="542"/>
      <c r="F200" s="542"/>
      <c r="G200" s="141">
        <f>IF(E200=0,"",(E200/('Relatório PCP - Tabela 3'!H$20*'Relatório PCP - Tabela 3'!I$20))*1000)</f>
      </c>
      <c r="H200" s="159">
        <f>'PCP - Tabela 1'!H32</f>
        <v>374.25023999999996</v>
      </c>
      <c r="I200" s="157"/>
      <c r="J200" s="157"/>
      <c r="K200" s="158"/>
      <c r="L200" s="144"/>
      <c r="M200" s="139"/>
      <c r="N200" s="144"/>
    </row>
    <row r="201" spans="1:14" ht="13.5">
      <c r="A201" s="140">
        <v>18</v>
      </c>
      <c r="B201" s="543" t="s">
        <v>254</v>
      </c>
      <c r="C201" s="543"/>
      <c r="D201" s="543"/>
      <c r="E201" s="542"/>
      <c r="F201" s="542"/>
      <c r="G201" s="141">
        <f>IF(E201=0,"",(E201/('Relatório PCP - Tabela 3'!H$20*'Relatório PCP - Tabela 3'!I$20))*1000)</f>
      </c>
      <c r="H201" s="159">
        <f>'PCP - Tabela 1'!H33</f>
        <v>0</v>
      </c>
      <c r="I201" s="157"/>
      <c r="J201" s="157"/>
      <c r="K201" s="158"/>
      <c r="L201" s="144"/>
      <c r="M201" s="66"/>
      <c r="N201" s="144"/>
    </row>
    <row r="202" spans="1:14" ht="13.5">
      <c r="A202" s="140">
        <v>19</v>
      </c>
      <c r="B202" s="515" t="s">
        <v>68</v>
      </c>
      <c r="C202" s="515"/>
      <c r="D202" s="515"/>
      <c r="E202" s="542"/>
      <c r="F202" s="542"/>
      <c r="G202" s="141">
        <f>IF(E202=0,"",(E202/('Relatório PCP - Tabela 3'!H$20*'Relatório PCP - Tabela 3'!I$20))*1000)</f>
      </c>
      <c r="H202" s="159">
        <f>'PCP - Tabela 1'!H34</f>
        <v>0</v>
      </c>
      <c r="I202" s="157"/>
      <c r="J202" s="157"/>
      <c r="K202" s="158"/>
      <c r="L202" s="144"/>
      <c r="M202" s="66"/>
      <c r="N202" s="144"/>
    </row>
    <row r="203" spans="1:14" ht="13.5">
      <c r="A203" s="140">
        <v>20</v>
      </c>
      <c r="B203" s="543" t="s">
        <v>249</v>
      </c>
      <c r="C203" s="543"/>
      <c r="D203" s="543"/>
      <c r="E203" s="542"/>
      <c r="F203" s="542"/>
      <c r="G203" s="141">
        <f>IF(E203=0,"",(E203/('Relatório PCP - Tabela 3'!H$20*'Relatório PCP - Tabela 3'!I$20))*1000)</f>
      </c>
      <c r="H203" s="159">
        <f>'PCP - Tabela 1'!H35</f>
        <v>0</v>
      </c>
      <c r="I203" s="157"/>
      <c r="J203" s="157"/>
      <c r="K203" s="158"/>
      <c r="L203" s="144"/>
      <c r="M203" s="49"/>
      <c r="N203" s="144"/>
    </row>
    <row r="204" spans="1:14" ht="13.5">
      <c r="A204" s="146"/>
      <c r="B204" s="544" t="s">
        <v>133</v>
      </c>
      <c r="C204" s="544"/>
      <c r="D204" s="544"/>
      <c r="E204" s="545"/>
      <c r="F204" s="545"/>
      <c r="G204" s="160"/>
      <c r="H204" s="161"/>
      <c r="I204" s="162"/>
      <c r="J204" s="162"/>
      <c r="K204" s="163"/>
      <c r="L204" s="151"/>
      <c r="M204" s="64"/>
      <c r="N204" s="151"/>
    </row>
    <row r="205" spans="1:14" ht="13.5">
      <c r="A205" s="140">
        <v>21</v>
      </c>
      <c r="B205" s="541" t="str">
        <f>B163</f>
        <v>Embalagens Tetrapak</v>
      </c>
      <c r="C205" s="541"/>
      <c r="D205" s="541"/>
      <c r="E205" s="542"/>
      <c r="F205" s="542"/>
      <c r="G205" s="141">
        <f>IF(E205=0,"",(E205/('Relatório PCP - Tabela 3'!H$20*'Relatório PCP - Tabela 3'!I$20))*1000)</f>
      </c>
      <c r="H205" s="159">
        <f>'PCP - Tabela 1'!H37</f>
        <v>16.0132</v>
      </c>
      <c r="I205" s="157"/>
      <c r="J205" s="157"/>
      <c r="K205" s="158"/>
      <c r="L205" s="144"/>
      <c r="M205" s="139"/>
      <c r="N205" s="144"/>
    </row>
    <row r="206" spans="1:14" ht="13.5">
      <c r="A206" s="140">
        <v>22</v>
      </c>
      <c r="B206" s="541" t="str">
        <f>B164</f>
        <v>Resíduo de Óleo Vegetal</v>
      </c>
      <c r="C206" s="541"/>
      <c r="D206" s="541"/>
      <c r="E206" s="542"/>
      <c r="F206" s="542"/>
      <c r="G206" s="141">
        <f>IF(E206=0,"",(E206/('Relatório PCP - Tabela 3'!H$20*'Relatório PCP - Tabela 3'!I$20))*1000)</f>
      </c>
      <c r="H206" s="159">
        <f>'PCP - Tabela 1'!H38</f>
        <v>7.5852</v>
      </c>
      <c r="I206" s="157"/>
      <c r="J206" s="157"/>
      <c r="K206" s="158"/>
      <c r="L206" s="144"/>
      <c r="M206" s="139"/>
      <c r="N206" s="144"/>
    </row>
    <row r="207" spans="1:14" ht="13.5">
      <c r="A207" s="140">
        <v>23</v>
      </c>
      <c r="B207" s="541" t="str">
        <f>B165</f>
        <v>Segmentos de Rede</v>
      </c>
      <c r="C207" s="541"/>
      <c r="D207" s="541"/>
      <c r="E207" s="542"/>
      <c r="F207" s="542"/>
      <c r="G207" s="141">
        <f>IF(E207=0,"",(E207/('Relatório PCP - Tabela 3'!H$20*'Relatório PCP - Tabela 3'!I$20))*1000)</f>
      </c>
      <c r="H207" s="159">
        <f>'PCP - Tabela 1'!H39</f>
        <v>1.75028</v>
      </c>
      <c r="I207" s="157"/>
      <c r="J207" s="157"/>
      <c r="K207" s="158"/>
      <c r="L207" s="144"/>
      <c r="M207" s="139"/>
      <c r="N207" s="144"/>
    </row>
    <row r="208" spans="1:14" ht="13.5">
      <c r="A208" s="140">
        <v>24</v>
      </c>
      <c r="B208" s="541">
        <f>B166</f>
      </c>
      <c r="C208" s="541"/>
      <c r="D208" s="541"/>
      <c r="E208" s="542"/>
      <c r="F208" s="542"/>
      <c r="G208" s="141">
        <f>IF(E208=0,"",(E208/('Relatório PCP - Tabela 3'!H$20*'Relatório PCP - Tabela 3'!I$20))*1000)</f>
      </c>
      <c r="H208" s="159">
        <f>'PCP - Tabela 1'!H40</f>
        <v>0</v>
      </c>
      <c r="I208" s="157"/>
      <c r="J208" s="157"/>
      <c r="K208" s="158"/>
      <c r="L208" s="144"/>
      <c r="M208" s="139"/>
      <c r="N208" s="144"/>
    </row>
    <row r="209" spans="1:14" ht="13.5">
      <c r="A209" s="92">
        <v>25</v>
      </c>
      <c r="B209" s="514">
        <f>B167</f>
      </c>
      <c r="C209" s="514"/>
      <c r="D209" s="514"/>
      <c r="E209" s="542"/>
      <c r="F209" s="542"/>
      <c r="G209" s="141">
        <f>IF(E209=0,"",(E209/('Relatório PCP - Tabela 3'!H$20*'Relatório PCP - Tabela 3'!I$20))*1000)</f>
      </c>
      <c r="H209" s="159">
        <f>'PCP - Tabela 1'!H41</f>
        <v>0</v>
      </c>
      <c r="I209" s="157"/>
      <c r="J209" s="157"/>
      <c r="K209" s="158"/>
      <c r="L209" s="144"/>
      <c r="M209" s="66"/>
      <c r="N209" s="144"/>
    </row>
  </sheetData>
  <sheetProtection sheet="1"/>
  <mergeCells count="475">
    <mergeCell ref="A1:B1"/>
    <mergeCell ref="C1:H1"/>
    <mergeCell ref="J1:N1"/>
    <mergeCell ref="A3:B3"/>
    <mergeCell ref="J3:N3"/>
    <mergeCell ref="A5:B5"/>
    <mergeCell ref="C5:H5"/>
    <mergeCell ref="J5:N5"/>
    <mergeCell ref="J6:N6"/>
    <mergeCell ref="A8:B8"/>
    <mergeCell ref="C8:E8"/>
    <mergeCell ref="A10:K10"/>
    <mergeCell ref="A11:A15"/>
    <mergeCell ref="B11:D15"/>
    <mergeCell ref="E11:H11"/>
    <mergeCell ref="I11:J11"/>
    <mergeCell ref="K11:K15"/>
    <mergeCell ref="E12:F12"/>
    <mergeCell ref="H12:H15"/>
    <mergeCell ref="I12:J12"/>
    <mergeCell ref="E13:F13"/>
    <mergeCell ref="I13:J13"/>
    <mergeCell ref="E14:F15"/>
    <mergeCell ref="I14:J14"/>
    <mergeCell ref="I15:J15"/>
    <mergeCell ref="B16:D16"/>
    <mergeCell ref="E16:F16"/>
    <mergeCell ref="I16:J16"/>
    <mergeCell ref="B17:D17"/>
    <mergeCell ref="E17:F17"/>
    <mergeCell ref="I17:J17"/>
    <mergeCell ref="B18:D18"/>
    <mergeCell ref="E18:F18"/>
    <mergeCell ref="I18:J18"/>
    <mergeCell ref="B19:D19"/>
    <mergeCell ref="E19:F19"/>
    <mergeCell ref="I19:J19"/>
    <mergeCell ref="B20:D20"/>
    <mergeCell ref="E20:F20"/>
    <mergeCell ref="I20:J20"/>
    <mergeCell ref="B21:D21"/>
    <mergeCell ref="E21:F21"/>
    <mergeCell ref="I21:J21"/>
    <mergeCell ref="B22:D22"/>
    <mergeCell ref="E22:F22"/>
    <mergeCell ref="I22:J22"/>
    <mergeCell ref="B23:D23"/>
    <mergeCell ref="E23:F23"/>
    <mergeCell ref="I23:J23"/>
    <mergeCell ref="B24:D24"/>
    <mergeCell ref="E24:F24"/>
    <mergeCell ref="I24:J24"/>
    <mergeCell ref="B25:D25"/>
    <mergeCell ref="E25:F25"/>
    <mergeCell ref="I25:J25"/>
    <mergeCell ref="B26:D26"/>
    <mergeCell ref="E26:F26"/>
    <mergeCell ref="I26:J26"/>
    <mergeCell ref="B27:D27"/>
    <mergeCell ref="E27:F27"/>
    <mergeCell ref="I27:J27"/>
    <mergeCell ref="B28:D28"/>
    <mergeCell ref="E28:F28"/>
    <mergeCell ref="I28:J28"/>
    <mergeCell ref="B29:D29"/>
    <mergeCell ref="E29:F29"/>
    <mergeCell ref="I29:J29"/>
    <mergeCell ref="B30:D30"/>
    <mergeCell ref="E30:F30"/>
    <mergeCell ref="I30:J30"/>
    <mergeCell ref="B31:D31"/>
    <mergeCell ref="E31:F31"/>
    <mergeCell ref="I31:J31"/>
    <mergeCell ref="B32:D32"/>
    <mergeCell ref="E32:F32"/>
    <mergeCell ref="I32:J32"/>
    <mergeCell ref="B33:D33"/>
    <mergeCell ref="E33:F33"/>
    <mergeCell ref="I33:J33"/>
    <mergeCell ref="B34:D34"/>
    <mergeCell ref="E34:F34"/>
    <mergeCell ref="I34:J34"/>
    <mergeCell ref="B35:D35"/>
    <mergeCell ref="E35:F35"/>
    <mergeCell ref="I35:J35"/>
    <mergeCell ref="B36:D36"/>
    <mergeCell ref="E36:F36"/>
    <mergeCell ref="I36:J36"/>
    <mergeCell ref="B37:D37"/>
    <mergeCell ref="E37:F37"/>
    <mergeCell ref="I37:J37"/>
    <mergeCell ref="B38:D38"/>
    <mergeCell ref="E38:F38"/>
    <mergeCell ref="I38:J38"/>
    <mergeCell ref="B39:D39"/>
    <mergeCell ref="E39:F39"/>
    <mergeCell ref="I39:J39"/>
    <mergeCell ref="B40:D40"/>
    <mergeCell ref="E40:F40"/>
    <mergeCell ref="I40:J40"/>
    <mergeCell ref="B41:D41"/>
    <mergeCell ref="E41:F41"/>
    <mergeCell ref="I41:J41"/>
    <mergeCell ref="A43:B43"/>
    <mergeCell ref="C43:H43"/>
    <mergeCell ref="J43:N43"/>
    <mergeCell ref="A45:B45"/>
    <mergeCell ref="J45:N45"/>
    <mergeCell ref="A47:B47"/>
    <mergeCell ref="C47:H47"/>
    <mergeCell ref="J47:N47"/>
    <mergeCell ref="J48:N48"/>
    <mergeCell ref="A50:B50"/>
    <mergeCell ref="C50:E50"/>
    <mergeCell ref="A52:H52"/>
    <mergeCell ref="A53:A57"/>
    <mergeCell ref="B53:D57"/>
    <mergeCell ref="E53:H53"/>
    <mergeCell ref="I53:J53"/>
    <mergeCell ref="E54:F54"/>
    <mergeCell ref="H54:H57"/>
    <mergeCell ref="I54:J54"/>
    <mergeCell ref="E55:F55"/>
    <mergeCell ref="I55:J55"/>
    <mergeCell ref="E56:F57"/>
    <mergeCell ref="G56:G57"/>
    <mergeCell ref="I56:J56"/>
    <mergeCell ref="I57:J57"/>
    <mergeCell ref="B58:D58"/>
    <mergeCell ref="E58:F58"/>
    <mergeCell ref="I58:J58"/>
    <mergeCell ref="B59:D59"/>
    <mergeCell ref="E59:F59"/>
    <mergeCell ref="I59:J59"/>
    <mergeCell ref="B60:D60"/>
    <mergeCell ref="E60:F60"/>
    <mergeCell ref="I60:J60"/>
    <mergeCell ref="B61:D61"/>
    <mergeCell ref="E61:F61"/>
    <mergeCell ref="I61:J61"/>
    <mergeCell ref="B62:D62"/>
    <mergeCell ref="E62:F62"/>
    <mergeCell ref="I62:J62"/>
    <mergeCell ref="B63:D63"/>
    <mergeCell ref="E63:F63"/>
    <mergeCell ref="I63:J63"/>
    <mergeCell ref="B64:D64"/>
    <mergeCell ref="E64:F64"/>
    <mergeCell ref="I64:J64"/>
    <mergeCell ref="B65:D65"/>
    <mergeCell ref="E65:F65"/>
    <mergeCell ref="I65:J65"/>
    <mergeCell ref="B66:D66"/>
    <mergeCell ref="E66:F66"/>
    <mergeCell ref="I66:J66"/>
    <mergeCell ref="B67:D67"/>
    <mergeCell ref="E67:F67"/>
    <mergeCell ref="I67:J67"/>
    <mergeCell ref="B68:D68"/>
    <mergeCell ref="E68:F68"/>
    <mergeCell ref="I68:J68"/>
    <mergeCell ref="B69:D69"/>
    <mergeCell ref="E69:F69"/>
    <mergeCell ref="I69:J69"/>
    <mergeCell ref="B70:D70"/>
    <mergeCell ref="E70:F70"/>
    <mergeCell ref="I70:J70"/>
    <mergeCell ref="B71:D71"/>
    <mergeCell ref="E71:F71"/>
    <mergeCell ref="I71:J71"/>
    <mergeCell ref="B72:D72"/>
    <mergeCell ref="E72:F72"/>
    <mergeCell ref="I72:J72"/>
    <mergeCell ref="B73:D73"/>
    <mergeCell ref="E73:F73"/>
    <mergeCell ref="I73:J73"/>
    <mergeCell ref="B74:D74"/>
    <mergeCell ref="E74:F74"/>
    <mergeCell ref="I74:J74"/>
    <mergeCell ref="B75:D75"/>
    <mergeCell ref="E75:F75"/>
    <mergeCell ref="I75:J75"/>
    <mergeCell ref="B76:D76"/>
    <mergeCell ref="E76:F76"/>
    <mergeCell ref="I76:J76"/>
    <mergeCell ref="B77:D77"/>
    <mergeCell ref="E77:F77"/>
    <mergeCell ref="I77:J77"/>
    <mergeCell ref="B78:D78"/>
    <mergeCell ref="E78:F78"/>
    <mergeCell ref="I78:J78"/>
    <mergeCell ref="B79:D79"/>
    <mergeCell ref="E79:F79"/>
    <mergeCell ref="I79:J79"/>
    <mergeCell ref="B80:D80"/>
    <mergeCell ref="E80:F80"/>
    <mergeCell ref="B81:D81"/>
    <mergeCell ref="E81:F81"/>
    <mergeCell ref="B82:D82"/>
    <mergeCell ref="E82:F82"/>
    <mergeCell ref="B83:D83"/>
    <mergeCell ref="E83:F83"/>
    <mergeCell ref="I83:J83"/>
    <mergeCell ref="A85:B85"/>
    <mergeCell ref="C85:H85"/>
    <mergeCell ref="J85:N85"/>
    <mergeCell ref="A87:B87"/>
    <mergeCell ref="J87:N87"/>
    <mergeCell ref="A89:B89"/>
    <mergeCell ref="C89:H89"/>
    <mergeCell ref="J89:N89"/>
    <mergeCell ref="J90:N90"/>
    <mergeCell ref="A92:B92"/>
    <mergeCell ref="C92:E92"/>
    <mergeCell ref="A94:H94"/>
    <mergeCell ref="A95:A99"/>
    <mergeCell ref="B95:D99"/>
    <mergeCell ref="E95:H95"/>
    <mergeCell ref="I95:J95"/>
    <mergeCell ref="E96:F96"/>
    <mergeCell ref="H96:H99"/>
    <mergeCell ref="I96:J96"/>
    <mergeCell ref="E97:F97"/>
    <mergeCell ref="I97:J97"/>
    <mergeCell ref="E98:F99"/>
    <mergeCell ref="G98:G99"/>
    <mergeCell ref="I98:J98"/>
    <mergeCell ref="I99:J99"/>
    <mergeCell ref="B100:D100"/>
    <mergeCell ref="E100:F100"/>
    <mergeCell ref="I100:J100"/>
    <mergeCell ref="B101:D101"/>
    <mergeCell ref="E101:F101"/>
    <mergeCell ref="I101:J101"/>
    <mergeCell ref="B102:D102"/>
    <mergeCell ref="E102:F102"/>
    <mergeCell ref="I102:J102"/>
    <mergeCell ref="B103:D103"/>
    <mergeCell ref="E103:F103"/>
    <mergeCell ref="I103:J103"/>
    <mergeCell ref="B104:D104"/>
    <mergeCell ref="E104:F104"/>
    <mergeCell ref="I104:J104"/>
    <mergeCell ref="B105:D105"/>
    <mergeCell ref="E105:F105"/>
    <mergeCell ref="I105:J105"/>
    <mergeCell ref="B106:D106"/>
    <mergeCell ref="E106:F106"/>
    <mergeCell ref="I106:J106"/>
    <mergeCell ref="B107:D107"/>
    <mergeCell ref="E107:F107"/>
    <mergeCell ref="I107:J107"/>
    <mergeCell ref="B108:D108"/>
    <mergeCell ref="E108:F108"/>
    <mergeCell ref="I108:J108"/>
    <mergeCell ref="B109:D109"/>
    <mergeCell ref="E109:F109"/>
    <mergeCell ref="I109:J109"/>
    <mergeCell ref="B110:D110"/>
    <mergeCell ref="E110:F110"/>
    <mergeCell ref="I110:J110"/>
    <mergeCell ref="B111:D111"/>
    <mergeCell ref="E111:F111"/>
    <mergeCell ref="I111:J111"/>
    <mergeCell ref="B112:D112"/>
    <mergeCell ref="E112:F112"/>
    <mergeCell ref="I112:J112"/>
    <mergeCell ref="B113:D113"/>
    <mergeCell ref="E113:F113"/>
    <mergeCell ref="I113:J113"/>
    <mergeCell ref="B114:D114"/>
    <mergeCell ref="E114:F114"/>
    <mergeCell ref="I114:J114"/>
    <mergeCell ref="B115:D115"/>
    <mergeCell ref="E115:F115"/>
    <mergeCell ref="I115:J115"/>
    <mergeCell ref="B116:D116"/>
    <mergeCell ref="E116:F116"/>
    <mergeCell ref="I116:J116"/>
    <mergeCell ref="B117:D117"/>
    <mergeCell ref="E117:F117"/>
    <mergeCell ref="I117:J117"/>
    <mergeCell ref="B118:D118"/>
    <mergeCell ref="E118:F118"/>
    <mergeCell ref="I118:J118"/>
    <mergeCell ref="B119:D119"/>
    <mergeCell ref="E119:F119"/>
    <mergeCell ref="I119:J119"/>
    <mergeCell ref="B120:D120"/>
    <mergeCell ref="E120:F120"/>
    <mergeCell ref="I120:J120"/>
    <mergeCell ref="B121:D121"/>
    <mergeCell ref="E121:F121"/>
    <mergeCell ref="I121:J121"/>
    <mergeCell ref="B122:D122"/>
    <mergeCell ref="E122:F122"/>
    <mergeCell ref="B123:D123"/>
    <mergeCell ref="E123:F123"/>
    <mergeCell ref="B124:D124"/>
    <mergeCell ref="E124:F124"/>
    <mergeCell ref="B125:D125"/>
    <mergeCell ref="E125:F125"/>
    <mergeCell ref="I125:J125"/>
    <mergeCell ref="A127:B127"/>
    <mergeCell ref="C127:H127"/>
    <mergeCell ref="J127:N127"/>
    <mergeCell ref="A129:B129"/>
    <mergeCell ref="J129:N129"/>
    <mergeCell ref="A131:B131"/>
    <mergeCell ref="C131:H131"/>
    <mergeCell ref="J131:N131"/>
    <mergeCell ref="J132:N132"/>
    <mergeCell ref="A134:B134"/>
    <mergeCell ref="C134:E134"/>
    <mergeCell ref="A136:H136"/>
    <mergeCell ref="A137:A141"/>
    <mergeCell ref="B137:D141"/>
    <mergeCell ref="E137:H137"/>
    <mergeCell ref="I137:J137"/>
    <mergeCell ref="E138:F138"/>
    <mergeCell ref="H138:H141"/>
    <mergeCell ref="I138:J138"/>
    <mergeCell ref="E139:F139"/>
    <mergeCell ref="I139:J139"/>
    <mergeCell ref="E140:F141"/>
    <mergeCell ref="G140:G141"/>
    <mergeCell ref="I140:J140"/>
    <mergeCell ref="I141:J141"/>
    <mergeCell ref="B142:D142"/>
    <mergeCell ref="E142:F142"/>
    <mergeCell ref="I142:J142"/>
    <mergeCell ref="B143:D143"/>
    <mergeCell ref="E143:F143"/>
    <mergeCell ref="I143:J143"/>
    <mergeCell ref="B144:D144"/>
    <mergeCell ref="E144:F144"/>
    <mergeCell ref="I144:J144"/>
    <mergeCell ref="B145:D145"/>
    <mergeCell ref="E145:F145"/>
    <mergeCell ref="I145:J145"/>
    <mergeCell ref="B146:D146"/>
    <mergeCell ref="E146:F146"/>
    <mergeCell ref="I146:J146"/>
    <mergeCell ref="B147:D147"/>
    <mergeCell ref="E147:F147"/>
    <mergeCell ref="I147:J147"/>
    <mergeCell ref="B148:D148"/>
    <mergeCell ref="E148:F148"/>
    <mergeCell ref="I148:J148"/>
    <mergeCell ref="B149:D149"/>
    <mergeCell ref="E149:F149"/>
    <mergeCell ref="I149:J149"/>
    <mergeCell ref="B150:D150"/>
    <mergeCell ref="E150:F150"/>
    <mergeCell ref="I150:J150"/>
    <mergeCell ref="B151:D151"/>
    <mergeCell ref="E151:F151"/>
    <mergeCell ref="I151:J151"/>
    <mergeCell ref="B152:D152"/>
    <mergeCell ref="E152:F152"/>
    <mergeCell ref="I152:J152"/>
    <mergeCell ref="B153:D153"/>
    <mergeCell ref="E153:F153"/>
    <mergeCell ref="I153:J153"/>
    <mergeCell ref="B154:D154"/>
    <mergeCell ref="E154:F154"/>
    <mergeCell ref="I154:J154"/>
    <mergeCell ref="B155:D155"/>
    <mergeCell ref="E155:F155"/>
    <mergeCell ref="I155:J155"/>
    <mergeCell ref="B156:D156"/>
    <mergeCell ref="E156:F156"/>
    <mergeCell ref="I156:J156"/>
    <mergeCell ref="B157:D157"/>
    <mergeCell ref="E157:F157"/>
    <mergeCell ref="I157:J157"/>
    <mergeCell ref="B158:D158"/>
    <mergeCell ref="E158:F158"/>
    <mergeCell ref="I158:J158"/>
    <mergeCell ref="B159:D159"/>
    <mergeCell ref="E159:F159"/>
    <mergeCell ref="I159:J159"/>
    <mergeCell ref="B160:D160"/>
    <mergeCell ref="E160:F160"/>
    <mergeCell ref="I160:J160"/>
    <mergeCell ref="B161:D161"/>
    <mergeCell ref="E161:F161"/>
    <mergeCell ref="I161:J161"/>
    <mergeCell ref="B162:D162"/>
    <mergeCell ref="E162:F162"/>
    <mergeCell ref="I162:J162"/>
    <mergeCell ref="B163:D163"/>
    <mergeCell ref="E163:F163"/>
    <mergeCell ref="I163:J163"/>
    <mergeCell ref="B164:D164"/>
    <mergeCell ref="E164:F164"/>
    <mergeCell ref="B165:D165"/>
    <mergeCell ref="E165:F165"/>
    <mergeCell ref="B166:D166"/>
    <mergeCell ref="E166:F166"/>
    <mergeCell ref="B167:D167"/>
    <mergeCell ref="E167:F167"/>
    <mergeCell ref="I167:J167"/>
    <mergeCell ref="A169:B169"/>
    <mergeCell ref="C169:H169"/>
    <mergeCell ref="J169:N169"/>
    <mergeCell ref="A171:B171"/>
    <mergeCell ref="J171:N171"/>
    <mergeCell ref="A173:B173"/>
    <mergeCell ref="C173:H173"/>
    <mergeCell ref="J173:N173"/>
    <mergeCell ref="J174:N174"/>
    <mergeCell ref="A176:B176"/>
    <mergeCell ref="C176:E176"/>
    <mergeCell ref="A178:H178"/>
    <mergeCell ref="A179:A183"/>
    <mergeCell ref="B179:D183"/>
    <mergeCell ref="E179:H179"/>
    <mergeCell ref="E180:F180"/>
    <mergeCell ref="H180:H183"/>
    <mergeCell ref="E181:F181"/>
    <mergeCell ref="E182:F183"/>
    <mergeCell ref="G182:G183"/>
    <mergeCell ref="B184:D184"/>
    <mergeCell ref="E184:F184"/>
    <mergeCell ref="B185:D185"/>
    <mergeCell ref="E185:F185"/>
    <mergeCell ref="B186:D186"/>
    <mergeCell ref="E186:F186"/>
    <mergeCell ref="B187:D187"/>
    <mergeCell ref="E187:F187"/>
    <mergeCell ref="B188:D188"/>
    <mergeCell ref="E188:F188"/>
    <mergeCell ref="B189:D189"/>
    <mergeCell ref="E189:F189"/>
    <mergeCell ref="B190:D190"/>
    <mergeCell ref="E190:F190"/>
    <mergeCell ref="B191:D191"/>
    <mergeCell ref="E191:F191"/>
    <mergeCell ref="B192:D192"/>
    <mergeCell ref="E192:F192"/>
    <mergeCell ref="B193:D193"/>
    <mergeCell ref="E193:F193"/>
    <mergeCell ref="B194:D194"/>
    <mergeCell ref="E194:F194"/>
    <mergeCell ref="B195:D195"/>
    <mergeCell ref="E195:F195"/>
    <mergeCell ref="B196:D196"/>
    <mergeCell ref="E196:F196"/>
    <mergeCell ref="B197:D197"/>
    <mergeCell ref="E197:F197"/>
    <mergeCell ref="B198:D198"/>
    <mergeCell ref="E198:F198"/>
    <mergeCell ref="B199:D199"/>
    <mergeCell ref="E199:F199"/>
    <mergeCell ref="B200:D200"/>
    <mergeCell ref="E200:F200"/>
    <mergeCell ref="B201:D201"/>
    <mergeCell ref="E201:F201"/>
    <mergeCell ref="B202:D202"/>
    <mergeCell ref="E202:F202"/>
    <mergeCell ref="B203:D203"/>
    <mergeCell ref="E203:F203"/>
    <mergeCell ref="B204:D204"/>
    <mergeCell ref="E204:F204"/>
    <mergeCell ref="B208:D208"/>
    <mergeCell ref="E208:F208"/>
    <mergeCell ref="B209:D209"/>
    <mergeCell ref="E209:F209"/>
    <mergeCell ref="B205:D205"/>
    <mergeCell ref="E205:F205"/>
    <mergeCell ref="B206:D206"/>
    <mergeCell ref="E206:F206"/>
    <mergeCell ref="B207:D207"/>
    <mergeCell ref="E207:F207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81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4" manualBreakCount="4">
    <brk id="41" max="255" man="1"/>
    <brk id="83" max="255" man="1"/>
    <brk id="125" max="255" man="1"/>
    <brk id="1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R341"/>
  <sheetViews>
    <sheetView view="pageBreakPreview" zoomScale="103" zoomScaleSheetLayoutView="103" zoomScalePageLayoutView="0" workbookViewId="0" topLeftCell="A1">
      <selection activeCell="C3" sqref="C3:D3"/>
    </sheetView>
  </sheetViews>
  <sheetFormatPr defaultColWidth="9.140625" defaultRowHeight="12.75"/>
  <cols>
    <col min="1" max="1" width="8.57421875" style="64" customWidth="1"/>
    <col min="2" max="2" width="17.140625" style="49" customWidth="1"/>
    <col min="3" max="3" width="7.28125" style="65" customWidth="1"/>
    <col min="4" max="4" width="7.28125" style="64" customWidth="1"/>
    <col min="5" max="5" width="14.421875" style="64" customWidth="1"/>
    <col min="6" max="6" width="14.57421875" style="64" customWidth="1"/>
    <col min="7" max="7" width="13.28125" style="64" customWidth="1"/>
    <col min="8" max="8" width="10.140625" style="64" customWidth="1"/>
    <col min="9" max="9" width="5.7109375" style="64" customWidth="1"/>
    <col min="10" max="10" width="5.140625" style="64" customWidth="1"/>
    <col min="11" max="11" width="10.140625" style="64" customWidth="1"/>
    <col min="12" max="12" width="2.28125" style="64" customWidth="1"/>
    <col min="13" max="14" width="7.28125" style="64" customWidth="1"/>
    <col min="15" max="15" width="10.57421875" style="64" customWidth="1"/>
    <col min="16" max="16" width="21.7109375" style="64" customWidth="1"/>
    <col min="17" max="17" width="2.140625" style="64" customWidth="1"/>
    <col min="18" max="16384" width="9.140625" style="64" customWidth="1"/>
  </cols>
  <sheetData>
    <row r="1" spans="1:16" ht="23.25" customHeight="1">
      <c r="A1" s="505" t="s">
        <v>23</v>
      </c>
      <c r="B1" s="505"/>
      <c r="C1" s="493" t="str">
        <f>IF('PCP - Tabela 1'!B1=0,"",'PCP - Tabela 1'!B1)</f>
        <v>PGS Investigação Petrolífera LTDA</v>
      </c>
      <c r="D1" s="493"/>
      <c r="E1" s="493"/>
      <c r="F1" s="493"/>
      <c r="G1" s="493"/>
      <c r="H1" s="493"/>
      <c r="I1" s="167"/>
      <c r="J1" s="167"/>
      <c r="K1" s="77"/>
      <c r="L1" s="168"/>
      <c r="M1" s="601" t="s">
        <v>24</v>
      </c>
      <c r="N1" s="601"/>
      <c r="O1" s="601"/>
      <c r="P1" s="601"/>
    </row>
    <row r="2" spans="1:16" ht="6" customHeight="1">
      <c r="A2" s="78"/>
      <c r="B2" s="78"/>
      <c r="C2" s="78"/>
      <c r="D2" s="78"/>
      <c r="E2" s="78"/>
      <c r="F2" s="78"/>
      <c r="G2" s="78"/>
      <c r="H2" s="169"/>
      <c r="I2" s="170"/>
      <c r="J2" s="170"/>
      <c r="K2" s="170"/>
      <c r="L2" s="170"/>
      <c r="M2" s="170"/>
      <c r="N2" s="170"/>
      <c r="O2" s="170"/>
      <c r="P2" s="78"/>
    </row>
    <row r="3" spans="1:16" ht="17.25" customHeight="1">
      <c r="A3" s="492" t="s">
        <v>71</v>
      </c>
      <c r="B3" s="492"/>
      <c r="C3" s="494">
        <f>IF('PCP - Tabela 2'!C3=0,"",'PCP - Tabela 2'!C3)</f>
        <v>9</v>
      </c>
      <c r="D3" s="494"/>
      <c r="E3"/>
      <c r="F3" s="42"/>
      <c r="G3" s="171"/>
      <c r="H3" s="171"/>
      <c r="I3" s="171"/>
      <c r="J3" s="171"/>
      <c r="K3" s="77"/>
      <c r="L3" s="172"/>
      <c r="M3" s="593" t="s">
        <v>134</v>
      </c>
      <c r="N3" s="593"/>
      <c r="O3" s="593"/>
      <c r="P3" s="593"/>
    </row>
    <row r="4" spans="1:16" ht="6" customHeight="1">
      <c r="A4" s="79"/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7.25" customHeight="1">
      <c r="A5" s="492" t="s">
        <v>25</v>
      </c>
      <c r="B5" s="492"/>
      <c r="C5" s="493" t="str">
        <f>IF('PCP - Tabela 1'!B3=0,"",'PCP - Tabela 1'!B3)</f>
        <v>Pesquisa Sísmica Marítima 3D na Bacia Sedimentar do Ceará - Programa CEARÁ_R11_3D</v>
      </c>
      <c r="D5" s="493"/>
      <c r="E5" s="493"/>
      <c r="F5" s="167"/>
      <c r="G5" s="167"/>
      <c r="H5" s="167"/>
      <c r="I5" s="167"/>
      <c r="J5" s="167"/>
      <c r="L5" s="173"/>
      <c r="M5" s="609" t="s">
        <v>135</v>
      </c>
      <c r="N5" s="609"/>
      <c r="O5" s="609"/>
      <c r="P5" s="609"/>
    </row>
    <row r="6" spans="1:16" ht="13.5" customHeight="1">
      <c r="A6" s="78"/>
      <c r="B6" s="78"/>
      <c r="C6" s="173"/>
      <c r="D6" s="173"/>
      <c r="E6" s="173"/>
      <c r="F6" s="173"/>
      <c r="G6" s="173"/>
      <c r="H6" s="173"/>
      <c r="I6" s="78"/>
      <c r="J6" s="78"/>
      <c r="K6" s="77"/>
      <c r="L6" s="173"/>
      <c r="M6" s="610" t="s">
        <v>26</v>
      </c>
      <c r="N6" s="610"/>
      <c r="O6" s="610"/>
      <c r="P6" s="610"/>
    </row>
    <row r="7" spans="1:16" ht="6" customHeight="1">
      <c r="A7" s="78"/>
      <c r="B7" s="78"/>
      <c r="C7" s="173"/>
      <c r="D7" s="173"/>
      <c r="E7" s="173"/>
      <c r="F7" s="173"/>
      <c r="G7" s="173"/>
      <c r="H7" s="173"/>
      <c r="I7" s="78"/>
      <c r="J7" s="78"/>
      <c r="K7" s="82"/>
      <c r="L7" s="82"/>
      <c r="M7" s="82"/>
      <c r="N7" s="82"/>
      <c r="O7" s="173"/>
      <c r="P7" s="173"/>
    </row>
    <row r="8" spans="1:16" ht="15.75" customHeight="1">
      <c r="A8" s="492" t="s">
        <v>27</v>
      </c>
      <c r="B8" s="492"/>
      <c r="C8" s="494" t="str">
        <f>IF('PCP - Tabela 1'!B5=0,"",'PCP - Tabela 1'!B5)</f>
        <v>02022.002064/2013</v>
      </c>
      <c r="D8" s="494"/>
      <c r="E8" s="494"/>
      <c r="F8" s="80"/>
      <c r="G8" s="492" t="s">
        <v>3</v>
      </c>
      <c r="H8" s="492"/>
      <c r="I8" s="600" t="str">
        <f>IF('Relatório PCP - Tabela 3'!H8=0,"",'Relatório PCP - Tabela 3'!H8)</f>
        <v>XXXX</v>
      </c>
      <c r="J8" s="600"/>
      <c r="K8" s="82"/>
      <c r="L8" s="82"/>
      <c r="M8" s="82"/>
      <c r="N8" s="82"/>
      <c r="P8" s="47" t="s">
        <v>72</v>
      </c>
    </row>
    <row r="9" s="175" customFormat="1" ht="6" customHeight="1">
      <c r="A9" s="174"/>
    </row>
    <row r="10" spans="1:16" ht="17.25" customHeight="1">
      <c r="A10" s="593" t="s">
        <v>255</v>
      </c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176"/>
      <c r="M10"/>
      <c r="N10"/>
      <c r="O10"/>
      <c r="P10"/>
    </row>
    <row r="11" spans="1:16" ht="12.75" customHeight="1">
      <c r="A11" s="594" t="s">
        <v>34</v>
      </c>
      <c r="B11" s="596" t="s">
        <v>256</v>
      </c>
      <c r="C11" s="596"/>
      <c r="D11" s="596"/>
      <c r="E11" s="177" t="s">
        <v>227</v>
      </c>
      <c r="F11" s="178" t="s">
        <v>257</v>
      </c>
      <c r="G11" s="178" t="s">
        <v>227</v>
      </c>
      <c r="H11" s="179" t="s">
        <v>258</v>
      </c>
      <c r="I11" s="606" t="s">
        <v>227</v>
      </c>
      <c r="J11" s="606"/>
      <c r="K11" s="598" t="s">
        <v>259</v>
      </c>
      <c r="L11" s="77"/>
      <c r="M11"/>
      <c r="N11" s="180" t="s">
        <v>78</v>
      </c>
      <c r="O11" s="181" t="s">
        <v>204</v>
      </c>
      <c r="P11"/>
    </row>
    <row r="12" spans="1:16" ht="12.75" customHeight="1">
      <c r="A12" s="594"/>
      <c r="B12" s="596"/>
      <c r="C12" s="596"/>
      <c r="D12" s="596"/>
      <c r="E12" s="182" t="s">
        <v>260</v>
      </c>
      <c r="F12" s="183" t="s">
        <v>261</v>
      </c>
      <c r="G12" s="183" t="s">
        <v>262</v>
      </c>
      <c r="H12" s="184" t="s">
        <v>263</v>
      </c>
      <c r="I12" s="607" t="s">
        <v>231</v>
      </c>
      <c r="J12" s="607"/>
      <c r="K12" s="598"/>
      <c r="M12"/>
      <c r="N12" s="55" t="s">
        <v>82</v>
      </c>
      <c r="O12" s="49" t="s">
        <v>237</v>
      </c>
      <c r="P12"/>
    </row>
    <row r="13" spans="1:16" ht="12.75" customHeight="1">
      <c r="A13" s="594"/>
      <c r="B13" s="596"/>
      <c r="C13" s="596"/>
      <c r="D13" s="596"/>
      <c r="E13" s="182" t="s">
        <v>234</v>
      </c>
      <c r="F13" s="183" t="s">
        <v>264</v>
      </c>
      <c r="G13" s="185" t="s">
        <v>265</v>
      </c>
      <c r="H13" s="184"/>
      <c r="I13" s="607" t="s">
        <v>266</v>
      </c>
      <c r="J13" s="607"/>
      <c r="K13" s="598"/>
      <c r="M13"/>
      <c r="O13" s="49" t="s">
        <v>238</v>
      </c>
      <c r="P13"/>
    </row>
    <row r="14" spans="1:16" ht="14.25" customHeight="1">
      <c r="A14" s="594"/>
      <c r="B14" s="596"/>
      <c r="C14" s="596"/>
      <c r="D14" s="596"/>
      <c r="E14" s="186" t="s">
        <v>236</v>
      </c>
      <c r="F14" s="187" t="s">
        <v>236</v>
      </c>
      <c r="G14" s="187" t="s">
        <v>236</v>
      </c>
      <c r="H14" s="188" t="s">
        <v>267</v>
      </c>
      <c r="I14" s="608" t="s">
        <v>268</v>
      </c>
      <c r="J14" s="608"/>
      <c r="K14" s="598"/>
      <c r="M14"/>
      <c r="N14" s="55" t="s">
        <v>85</v>
      </c>
      <c r="O14" s="49" t="s">
        <v>269</v>
      </c>
      <c r="P14"/>
    </row>
    <row r="15" spans="1:19" ht="12.75" customHeight="1">
      <c r="A15" s="587">
        <v>1</v>
      </c>
      <c r="B15" s="589" t="s">
        <v>43</v>
      </c>
      <c r="C15" s="589"/>
      <c r="D15" s="589"/>
      <c r="E15" s="588">
        <f>'Relatório PCP - Tabela 6'!K16</f>
        <v>0</v>
      </c>
      <c r="F15" s="583"/>
      <c r="G15" s="189"/>
      <c r="H15" s="190"/>
      <c r="I15" s="590">
        <f>IF(H15=0,"",G15*100/SUM(G$15:G$19))</f>
      </c>
      <c r="J15" s="590"/>
      <c r="K15" s="191" t="str">
        <f>'PCP - Tabela 2'!E15&amp;IF('PCP - Tabela 2'!E15=0,"",": ")&amp;IF('PCP - Tabela 2'!G15=100,'PCP - Tabela 2'!G15,IF('PCP - Tabela 2'!G15&lt;10,"   "&amp;'PCP - Tabela 2'!G15,"  "&amp;'PCP - Tabela 2'!G15))</f>
        <v>   </v>
      </c>
      <c r="M15"/>
      <c r="N15" s="55"/>
      <c r="O15" s="49"/>
      <c r="P15"/>
      <c r="R15"/>
      <c r="S15"/>
    </row>
    <row r="16" spans="1:19" ht="12.75" customHeight="1">
      <c r="A16" s="587"/>
      <c r="B16" s="589"/>
      <c r="C16" s="589"/>
      <c r="D16" s="589"/>
      <c r="E16" s="588"/>
      <c r="F16" s="583"/>
      <c r="G16" s="192"/>
      <c r="H16" s="193"/>
      <c r="I16" s="591">
        <f>IF(H16=0,"",G16*100/SUM(G$15:G$19))</f>
      </c>
      <c r="J16" s="591"/>
      <c r="K16" s="194" t="str">
        <f>'PCP - Tabela 2'!E16&amp;IF('PCP - Tabela 2'!E16=0,"",": ")&amp;IF('PCP - Tabela 2'!G16=100,'PCP - Tabela 2'!G16,IF('PCP - Tabela 2'!G16&lt;10,"   "&amp;'PCP - Tabela 2'!G16,"  "&amp;'PCP - Tabela 2'!G16))</f>
        <v>   </v>
      </c>
      <c r="M16"/>
      <c r="N16" s="55"/>
      <c r="O16" s="49"/>
      <c r="P16"/>
      <c r="R16"/>
      <c r="S16"/>
    </row>
    <row r="17" spans="1:19" ht="12.75" customHeight="1">
      <c r="A17" s="587"/>
      <c r="B17" s="589"/>
      <c r="C17" s="589"/>
      <c r="D17" s="589"/>
      <c r="E17" s="588"/>
      <c r="F17" s="583"/>
      <c r="G17" s="192"/>
      <c r="H17" s="193"/>
      <c r="I17" s="591">
        <f>IF(H17=0,"",G17*100/SUM(G$15:G$19))</f>
      </c>
      <c r="J17" s="591"/>
      <c r="K17" s="194" t="str">
        <f>'PCP - Tabela 2'!E17&amp;IF('PCP - Tabela 2'!E17=0,"",": ")&amp;IF('PCP - Tabela 2'!G17=100,'PCP - Tabela 2'!G17,IF('PCP - Tabela 2'!G17&lt;10,"   "&amp;'PCP - Tabela 2'!G17,"  "&amp;'PCP - Tabela 2'!G17))</f>
        <v>   </v>
      </c>
      <c r="M17"/>
      <c r="N17" s="55" t="s">
        <v>128</v>
      </c>
      <c r="O17" s="195" t="s">
        <v>270</v>
      </c>
      <c r="P17"/>
      <c r="R17"/>
      <c r="S17"/>
    </row>
    <row r="18" spans="1:19" ht="12.75" customHeight="1">
      <c r="A18" s="587"/>
      <c r="B18" s="589"/>
      <c r="C18" s="589"/>
      <c r="D18" s="589"/>
      <c r="E18" s="588"/>
      <c r="F18" s="583"/>
      <c r="G18" s="196"/>
      <c r="H18" s="197"/>
      <c r="I18" s="591">
        <f>IF(H18=0,"",G18*100/SUM(G$15:G$19))</f>
      </c>
      <c r="J18" s="591"/>
      <c r="K18" s="194" t="str">
        <f>'PCP - Tabela 2'!E18&amp;IF('PCP - Tabela 2'!E18=0,"",": ")&amp;IF('PCP - Tabela 2'!G18=100,'PCP - Tabela 2'!G18,IF('PCP - Tabela 2'!G18&lt;10,"   "&amp;'PCP - Tabela 2'!G18,"  "&amp;'PCP - Tabela 2'!G18))</f>
        <v>   </v>
      </c>
      <c r="M18"/>
      <c r="N18" s="66"/>
      <c r="O18" s="195" t="s">
        <v>271</v>
      </c>
      <c r="P18"/>
      <c r="R18"/>
      <c r="S18"/>
    </row>
    <row r="19" spans="1:19" ht="12.75" customHeight="1">
      <c r="A19" s="587"/>
      <c r="B19" s="589"/>
      <c r="C19" s="589"/>
      <c r="D19" s="589"/>
      <c r="E19" s="588"/>
      <c r="F19" s="583"/>
      <c r="G19" s="198"/>
      <c r="H19" s="199"/>
      <c r="I19" s="591">
        <f>IF(H19=0,"",G19*100/SUM(G$15:G$19))</f>
      </c>
      <c r="J19" s="591"/>
      <c r="K19" s="194" t="str">
        <f>'PCP - Tabela 2'!E19&amp;IF('PCP - Tabela 2'!E19=0,"",": ")&amp;IF('PCP - Tabela 2'!G19=100,'PCP - Tabela 2'!G19,IF('PCP - Tabela 2'!G19&lt;10,"   "&amp;'PCP - Tabela 2'!G19,"  "&amp;'PCP - Tabela 2'!G19))</f>
        <v>   </v>
      </c>
      <c r="M19"/>
      <c r="O19" s="195" t="s">
        <v>272</v>
      </c>
      <c r="P19"/>
      <c r="R19"/>
      <c r="S19"/>
    </row>
    <row r="20" spans="1:19" ht="12.75" customHeight="1">
      <c r="A20" s="587"/>
      <c r="B20" s="589"/>
      <c r="C20" s="589"/>
      <c r="D20" s="589"/>
      <c r="E20" s="588"/>
      <c r="F20" s="583"/>
      <c r="G20" s="200">
        <f>E15+F15-SUM(G15:G19)</f>
        <v>0</v>
      </c>
      <c r="H20" s="201" t="s">
        <v>263</v>
      </c>
      <c r="I20" s="592">
        <f>IF(E15+F15=0,"",G20/(E15+F15)*100)</f>
      </c>
      <c r="J20" s="592"/>
      <c r="K20" s="202"/>
      <c r="M20"/>
      <c r="O20" s="49" t="s">
        <v>273</v>
      </c>
      <c r="P20"/>
      <c r="R20"/>
      <c r="S20"/>
    </row>
    <row r="21" spans="1:19" ht="12.75" customHeight="1">
      <c r="A21" s="587">
        <v>2</v>
      </c>
      <c r="B21" s="589" t="s">
        <v>87</v>
      </c>
      <c r="C21" s="589"/>
      <c r="D21" s="589"/>
      <c r="E21" s="588">
        <f>'Relatório PCP - Tabela 6'!K17</f>
        <v>0</v>
      </c>
      <c r="F21" s="583"/>
      <c r="G21" s="189"/>
      <c r="H21" s="203"/>
      <c r="I21" s="590">
        <f>IF(H21=0,"",G21*100/SUM(G$21:G$25))</f>
      </c>
      <c r="J21" s="590"/>
      <c r="K21" s="191" t="str">
        <f>'PCP - Tabela 2'!E20&amp;IF('PCP - Tabela 2'!E20=0,"",": ")&amp;IF('PCP - Tabela 2'!G20=100,'PCP - Tabela 2'!G20,IF('PCP - Tabela 2'!G20&lt;10,"   "&amp;'PCP - Tabela 2'!G20,"  "&amp;'PCP - Tabela 2'!G20))</f>
        <v>   </v>
      </c>
      <c r="M21"/>
      <c r="O21" s="49"/>
      <c r="P21"/>
      <c r="R21"/>
      <c r="S21"/>
    </row>
    <row r="22" spans="1:19" ht="12.75" customHeight="1">
      <c r="A22" s="587"/>
      <c r="B22" s="589"/>
      <c r="C22" s="589"/>
      <c r="D22" s="589"/>
      <c r="E22" s="588"/>
      <c r="F22" s="583"/>
      <c r="G22" s="192"/>
      <c r="H22" s="193"/>
      <c r="I22" s="591">
        <f>IF(H22=0,"",G22*100/SUM(G$21:G$25))</f>
      </c>
      <c r="J22" s="591"/>
      <c r="K22" s="194" t="str">
        <f>'PCP - Tabela 2'!E21&amp;IF('PCP - Tabela 2'!E21=0,"",": ")&amp;IF('PCP - Tabela 2'!G21=100,'PCP - Tabela 2'!G21,IF('PCP - Tabela 2'!G21&lt;10,"   "&amp;'PCP - Tabela 2'!G21,"  "&amp;'PCP - Tabela 2'!G21))</f>
        <v>   </v>
      </c>
      <c r="M22"/>
      <c r="O22" s="49"/>
      <c r="P22"/>
      <c r="R22"/>
      <c r="S22"/>
    </row>
    <row r="23" spans="1:19" ht="12.75" customHeight="1">
      <c r="A23" s="587"/>
      <c r="B23" s="589"/>
      <c r="C23" s="589"/>
      <c r="D23" s="589"/>
      <c r="E23" s="588"/>
      <c r="F23" s="583"/>
      <c r="G23" s="192"/>
      <c r="H23" s="193"/>
      <c r="I23" s="591">
        <f>IF(H23=0,"",G23*100/SUM(G$21:G$25))</f>
      </c>
      <c r="J23" s="591"/>
      <c r="K23" s="194" t="str">
        <f>'PCP - Tabela 2'!E22&amp;IF('PCP - Tabela 2'!E22=0,"",": ")&amp;IF('PCP - Tabela 2'!G22=100,'PCP - Tabela 2'!G22,IF('PCP - Tabela 2'!G22&lt;10,"   "&amp;'PCP - Tabela 2'!G22,"  "&amp;'PCP - Tabela 2'!G22))</f>
        <v>   </v>
      </c>
      <c r="M23"/>
      <c r="N23" s="55" t="s">
        <v>274</v>
      </c>
      <c r="O23" s="204" t="s">
        <v>275</v>
      </c>
      <c r="P23"/>
      <c r="R23"/>
      <c r="S23"/>
    </row>
    <row r="24" spans="1:19" ht="12.75" customHeight="1">
      <c r="A24" s="587"/>
      <c r="B24" s="589"/>
      <c r="C24" s="589"/>
      <c r="D24" s="589"/>
      <c r="E24" s="588"/>
      <c r="F24" s="583"/>
      <c r="G24" s="196"/>
      <c r="H24" s="197"/>
      <c r="I24" s="591">
        <f>IF(H24=0,"",G24*100/SUM(G$21:G$25))</f>
      </c>
      <c r="J24" s="591"/>
      <c r="K24" s="194" t="str">
        <f>'PCP - Tabela 2'!E23&amp;IF('PCP - Tabela 2'!E23=0,"",": ")&amp;IF('PCP - Tabela 2'!G23=100,'PCP - Tabela 2'!G23,IF('PCP - Tabela 2'!G23&lt;10,"   "&amp;'PCP - Tabela 2'!G23,"  "&amp;'PCP - Tabela 2'!G23))</f>
        <v>   </v>
      </c>
      <c r="M24"/>
      <c r="O24" s="16" t="s">
        <v>276</v>
      </c>
      <c r="P24"/>
      <c r="R24"/>
      <c r="S24"/>
    </row>
    <row r="25" spans="1:19" ht="12.75" customHeight="1">
      <c r="A25" s="587"/>
      <c r="B25" s="589"/>
      <c r="C25" s="589"/>
      <c r="D25" s="589"/>
      <c r="E25" s="588"/>
      <c r="F25" s="583"/>
      <c r="G25" s="198"/>
      <c r="H25" s="199"/>
      <c r="I25" s="591">
        <f>IF(H25=0,"",G25*100/SUM(G$21:G$25))</f>
      </c>
      <c r="J25" s="591"/>
      <c r="K25" s="194" t="str">
        <f>'PCP - Tabela 2'!E24&amp;IF('PCP - Tabela 2'!E24=0,"",": ")&amp;IF('PCP - Tabela 2'!G24=100,'PCP - Tabela 2'!G24,IF('PCP - Tabela 2'!G24&lt;10,"   "&amp;'PCP - Tabela 2'!G24,"  "&amp;'PCP - Tabela 2'!G24))</f>
        <v>   </v>
      </c>
      <c r="O25" s="16" t="s">
        <v>277</v>
      </c>
      <c r="P25"/>
      <c r="R25"/>
      <c r="S25"/>
    </row>
    <row r="26" spans="1:19" ht="12.75" customHeight="1">
      <c r="A26" s="587"/>
      <c r="B26" s="589"/>
      <c r="C26" s="589"/>
      <c r="D26" s="589"/>
      <c r="E26" s="588"/>
      <c r="F26" s="583"/>
      <c r="G26" s="200">
        <f>E21+F21-SUM(G21:G25)</f>
        <v>0</v>
      </c>
      <c r="H26" s="201" t="s">
        <v>263</v>
      </c>
      <c r="I26" s="592">
        <f>IF(E21+F21=0,"",G26/(E21+F21)*100)</f>
      </c>
      <c r="J26" s="592"/>
      <c r="K26" s="202"/>
      <c r="N26"/>
      <c r="O26"/>
      <c r="P26"/>
      <c r="R26"/>
      <c r="S26"/>
    </row>
    <row r="27" spans="1:19" ht="12.75" customHeight="1">
      <c r="A27" s="587">
        <v>3</v>
      </c>
      <c r="B27" s="589" t="s">
        <v>98</v>
      </c>
      <c r="C27" s="589"/>
      <c r="D27" s="589"/>
      <c r="E27" s="588">
        <f>'Relatório PCP - Tabela 6'!K18</f>
        <v>0</v>
      </c>
      <c r="F27" s="583"/>
      <c r="G27" s="189"/>
      <c r="H27" s="203"/>
      <c r="I27" s="590">
        <f>IF(H27=0,"",G27*100/SUM(G$27:G$31))</f>
      </c>
      <c r="J27" s="590"/>
      <c r="K27" s="191" t="str">
        <f>'PCP - Tabela 2'!E25&amp;IF('PCP - Tabela 2'!E25=0,"",": ")&amp;IF('PCP - Tabela 2'!G25=100,'PCP - Tabela 2'!G25,IF('PCP - Tabela 2'!G25&lt;10,"   "&amp;'PCP - Tabela 2'!G25,"  "&amp;'PCP - Tabela 2'!G25))</f>
        <v>   </v>
      </c>
      <c r="N27" s="58" t="s">
        <v>88</v>
      </c>
      <c r="O27" s="504" t="s">
        <v>89</v>
      </c>
      <c r="P27" s="504"/>
      <c r="R27"/>
      <c r="S27"/>
    </row>
    <row r="28" spans="1:19" ht="12.75" customHeight="1">
      <c r="A28" s="587"/>
      <c r="B28" s="589"/>
      <c r="C28" s="589"/>
      <c r="D28" s="589"/>
      <c r="E28" s="588"/>
      <c r="F28" s="583"/>
      <c r="G28" s="192"/>
      <c r="H28" s="193"/>
      <c r="I28" s="591">
        <f>IF(H28=0,"",G28*100/SUM(G$27:G$31))</f>
      </c>
      <c r="J28" s="591"/>
      <c r="K28" s="194" t="str">
        <f>'PCP - Tabela 2'!E26&amp;IF('PCP - Tabela 2'!E26=0,"",": ")&amp;IF('PCP - Tabela 2'!G26=100,'PCP - Tabela 2'!G26,IF('PCP - Tabela 2'!G26&lt;10,"   "&amp;'PCP - Tabela 2'!G26,"  "&amp;'PCP - Tabela 2'!G26))</f>
        <v>   </v>
      </c>
      <c r="N28" s="59" t="s">
        <v>90</v>
      </c>
      <c r="O28" s="503" t="s">
        <v>91</v>
      </c>
      <c r="P28" s="503"/>
      <c r="R28"/>
      <c r="S28"/>
    </row>
    <row r="29" spans="1:19" ht="12.75" customHeight="1">
      <c r="A29" s="587"/>
      <c r="B29" s="589"/>
      <c r="C29" s="589"/>
      <c r="D29" s="589"/>
      <c r="E29" s="588"/>
      <c r="F29" s="583"/>
      <c r="G29" s="192"/>
      <c r="H29" s="193"/>
      <c r="I29" s="591">
        <f>IF(H29=0,"",G29*100/SUM(G$27:G$31))</f>
      </c>
      <c r="J29" s="591"/>
      <c r="K29" s="194" t="str">
        <f>'PCP - Tabela 2'!E27&amp;IF('PCP - Tabela 2'!E27=0,"",": ")&amp;IF('PCP - Tabela 2'!G27=100,'PCP - Tabela 2'!G27,IF('PCP - Tabela 2'!G27&lt;10,"   "&amp;'PCP - Tabela 2'!G27,"  "&amp;'PCP - Tabela 2'!G27))</f>
        <v>   </v>
      </c>
      <c r="N29" s="59" t="s">
        <v>92</v>
      </c>
      <c r="O29" s="503" t="s">
        <v>93</v>
      </c>
      <c r="P29" s="503"/>
      <c r="R29"/>
      <c r="S29"/>
    </row>
    <row r="30" spans="1:16" ht="12.75" customHeight="1">
      <c r="A30" s="587"/>
      <c r="B30" s="589"/>
      <c r="C30" s="589"/>
      <c r="D30" s="589"/>
      <c r="E30" s="588"/>
      <c r="F30" s="583"/>
      <c r="G30" s="196"/>
      <c r="H30" s="197"/>
      <c r="I30" s="591">
        <f>IF(H30=0,"",G30*100/SUM(G$27:G$31))</f>
      </c>
      <c r="J30" s="591"/>
      <c r="K30" s="194" t="str">
        <f>'PCP - Tabela 2'!E28&amp;IF('PCP - Tabela 2'!E28=0,"",": ")&amp;IF('PCP - Tabela 2'!G28=100,'PCP - Tabela 2'!G28,IF('PCP - Tabela 2'!G28&lt;10,"   "&amp;'PCP - Tabela 2'!G28,"  "&amp;'PCP - Tabela 2'!G28))</f>
        <v>   </v>
      </c>
      <c r="N30" s="59" t="s">
        <v>94</v>
      </c>
      <c r="O30" s="503" t="s">
        <v>95</v>
      </c>
      <c r="P30" s="503"/>
    </row>
    <row r="31" spans="1:16" ht="12.75" customHeight="1">
      <c r="A31" s="587"/>
      <c r="B31" s="589"/>
      <c r="C31" s="589"/>
      <c r="D31" s="589"/>
      <c r="E31" s="588"/>
      <c r="F31" s="583"/>
      <c r="G31" s="198"/>
      <c r="H31" s="199"/>
      <c r="I31" s="591">
        <f>IF(H31=0,"",G31*100/SUM(G$27:G$31))</f>
      </c>
      <c r="J31" s="591"/>
      <c r="K31" s="194" t="str">
        <f>'PCP - Tabela 2'!E29&amp;IF('PCP - Tabela 2'!E29=0,"",": ")&amp;IF('PCP - Tabela 2'!G29=100,'PCP - Tabela 2'!G29,IF('PCP - Tabela 2'!G29&lt;10,"   "&amp;'PCP - Tabela 2'!G29,"  "&amp;'PCP - Tabela 2'!G29))</f>
        <v>   </v>
      </c>
      <c r="N31" s="59" t="s">
        <v>96</v>
      </c>
      <c r="O31" s="503" t="s">
        <v>97</v>
      </c>
      <c r="P31" s="503"/>
    </row>
    <row r="32" spans="1:16" ht="12.75" customHeight="1">
      <c r="A32" s="587"/>
      <c r="B32" s="589"/>
      <c r="C32" s="589"/>
      <c r="D32" s="589"/>
      <c r="E32" s="588"/>
      <c r="F32" s="583"/>
      <c r="G32" s="200">
        <f>E27+F27-SUM(G27:G31)</f>
        <v>0</v>
      </c>
      <c r="H32" s="201" t="s">
        <v>263</v>
      </c>
      <c r="I32" s="592">
        <f>IF(E27+F27=0,"",G32/(E27+F27)*100)</f>
      </c>
      <c r="J32" s="592"/>
      <c r="K32" s="202"/>
      <c r="N32" s="59" t="s">
        <v>99</v>
      </c>
      <c r="O32" s="503" t="s">
        <v>100</v>
      </c>
      <c r="P32" s="503"/>
    </row>
    <row r="33" spans="1:16" ht="12.75" customHeight="1">
      <c r="A33" s="587">
        <v>4</v>
      </c>
      <c r="B33" s="589" t="s">
        <v>46</v>
      </c>
      <c r="C33" s="589"/>
      <c r="D33" s="589"/>
      <c r="E33" s="588">
        <f>'Relatório PCP - Tabela 6'!K19</f>
        <v>0</v>
      </c>
      <c r="F33" s="583"/>
      <c r="G33" s="189"/>
      <c r="H33" s="203"/>
      <c r="I33" s="590">
        <f>IF(H33=0,"",G33*100/SUM(G$33:G$37))</f>
      </c>
      <c r="J33" s="590"/>
      <c r="K33" s="191" t="str">
        <f>'PCP - Tabela 2'!E30&amp;IF('PCP - Tabela 2'!E30=0,"",": ")&amp;IF('PCP - Tabela 2'!G30=100,'PCP - Tabela 2'!G30,IF('PCP - Tabela 2'!G30&lt;10,"   "&amp;'PCP - Tabela 2'!G30,"  "&amp;'PCP - Tabela 2'!G30))</f>
        <v>   </v>
      </c>
      <c r="N33" s="59" t="s">
        <v>101</v>
      </c>
      <c r="O33" s="503" t="s">
        <v>102</v>
      </c>
      <c r="P33" s="503"/>
    </row>
    <row r="34" spans="1:16" ht="12.75" customHeight="1">
      <c r="A34" s="587"/>
      <c r="B34" s="589"/>
      <c r="C34" s="589"/>
      <c r="D34" s="589"/>
      <c r="E34" s="588"/>
      <c r="F34" s="583"/>
      <c r="G34" s="192"/>
      <c r="H34" s="193"/>
      <c r="I34" s="591">
        <f>IF(H34=0,"",G34*100/SUM(G$33:G$37))</f>
      </c>
      <c r="J34" s="591"/>
      <c r="K34" s="194" t="str">
        <f>'PCP - Tabela 2'!E31&amp;IF('PCP - Tabela 2'!E31=0,"",": ")&amp;IF('PCP - Tabela 2'!G31=100,'PCP - Tabela 2'!G31,IF('PCP - Tabela 2'!G31&lt;10,"   "&amp;'PCP - Tabela 2'!G31,"  "&amp;'PCP - Tabela 2'!G31))</f>
        <v>   </v>
      </c>
      <c r="N34" s="59" t="s">
        <v>103</v>
      </c>
      <c r="O34" s="503" t="s">
        <v>104</v>
      </c>
      <c r="P34" s="503"/>
    </row>
    <row r="35" spans="1:16" ht="12.75" customHeight="1">
      <c r="A35" s="587"/>
      <c r="B35" s="589"/>
      <c r="C35" s="589"/>
      <c r="D35" s="589"/>
      <c r="E35" s="588"/>
      <c r="F35" s="583"/>
      <c r="G35" s="192"/>
      <c r="H35" s="193"/>
      <c r="I35" s="591">
        <f>IF(H35=0,"",G35*100/SUM(G$33:G$37))</f>
      </c>
      <c r="J35" s="591"/>
      <c r="K35" s="194" t="str">
        <f>'PCP - Tabela 2'!E32&amp;IF('PCP - Tabela 2'!E32=0,"",": ")&amp;IF('PCP - Tabela 2'!G32=100,'PCP - Tabela 2'!G32,IF('PCP - Tabela 2'!G32&lt;10,"   "&amp;'PCP - Tabela 2'!G32,"  "&amp;'PCP - Tabela 2'!G32))</f>
        <v>   </v>
      </c>
      <c r="N35" s="59" t="s">
        <v>105</v>
      </c>
      <c r="O35" s="503" t="s">
        <v>106</v>
      </c>
      <c r="P35" s="503"/>
    </row>
    <row r="36" spans="1:16" ht="12.75" customHeight="1">
      <c r="A36" s="587"/>
      <c r="B36" s="589"/>
      <c r="C36" s="589"/>
      <c r="D36" s="589"/>
      <c r="E36" s="588"/>
      <c r="F36" s="583"/>
      <c r="G36" s="196"/>
      <c r="H36" s="197"/>
      <c r="I36" s="591">
        <f>IF(H36=0,"",G36*100/SUM(G$33:G$37))</f>
      </c>
      <c r="J36" s="591"/>
      <c r="K36" s="194" t="str">
        <f>'PCP - Tabela 2'!E33&amp;IF('PCP - Tabela 2'!E33=0,"",": ")&amp;IF('PCP - Tabela 2'!G33=100,'PCP - Tabela 2'!G33,IF('PCP - Tabela 2'!G33&lt;10,"   "&amp;'PCP - Tabela 2'!G33,"  "&amp;'PCP - Tabela 2'!G33))</f>
        <v>   </v>
      </c>
      <c r="N36" s="59" t="s">
        <v>107</v>
      </c>
      <c r="O36" s="503" t="s">
        <v>108</v>
      </c>
      <c r="P36" s="503"/>
    </row>
    <row r="37" spans="1:16" ht="12.75" customHeight="1">
      <c r="A37" s="587"/>
      <c r="B37" s="589"/>
      <c r="C37" s="589"/>
      <c r="D37" s="589"/>
      <c r="E37" s="588"/>
      <c r="F37" s="583"/>
      <c r="G37" s="198"/>
      <c r="H37" s="199"/>
      <c r="I37" s="591">
        <f>IF(H37=0,"",G37*100/SUM(G$33:G$37))</f>
      </c>
      <c r="J37" s="591"/>
      <c r="K37" s="194" t="str">
        <f>'PCP - Tabela 2'!E34&amp;IF('PCP - Tabela 2'!E34=0,"",": ")&amp;IF('PCP - Tabela 2'!G34=100,'PCP - Tabela 2'!G34,IF('PCP - Tabela 2'!G34&lt;10,"   "&amp;'PCP - Tabela 2'!G34,"  "&amp;'PCP - Tabela 2'!G34))</f>
        <v>   </v>
      </c>
      <c r="N37" s="59" t="s">
        <v>109</v>
      </c>
      <c r="O37" s="503" t="s">
        <v>110</v>
      </c>
      <c r="P37" s="503"/>
    </row>
    <row r="38" spans="1:16" ht="12.75" customHeight="1">
      <c r="A38" s="587"/>
      <c r="B38" s="589"/>
      <c r="C38" s="589"/>
      <c r="D38" s="589"/>
      <c r="E38" s="588"/>
      <c r="F38" s="583"/>
      <c r="G38" s="200">
        <f>E33+F33-SUM(G33:G37)</f>
        <v>0</v>
      </c>
      <c r="H38" s="201" t="s">
        <v>263</v>
      </c>
      <c r="I38" s="604">
        <f>IF(E33+F33=0,"",G38/(E33+F33)*100)</f>
      </c>
      <c r="J38" s="604"/>
      <c r="K38" s="202"/>
      <c r="N38" s="205"/>
      <c r="O38" s="503" t="s">
        <v>133</v>
      </c>
      <c r="P38" s="503"/>
    </row>
    <row r="39" spans="1:16" ht="12.75" customHeight="1">
      <c r="A39" s="206"/>
      <c r="B39" s="134"/>
      <c r="C39" s="207"/>
      <c r="D39" s="207"/>
      <c r="E39" s="208"/>
      <c r="F39" s="209"/>
      <c r="G39" s="209"/>
      <c r="H39" s="210"/>
      <c r="I39" s="211"/>
      <c r="J39" s="78"/>
      <c r="K39" s="80"/>
      <c r="N39" s="59" t="s">
        <v>111</v>
      </c>
      <c r="O39" s="605" t="str">
        <f>IF('PCP - Tabela 2'!K32=0,"",'PCP - Tabela 2'!K32)</f>
        <v>Blendagem</v>
      </c>
      <c r="P39" s="605"/>
    </row>
    <row r="40" spans="1:16" ht="12.75" customHeight="1">
      <c r="A40" s="206"/>
      <c r="B40" s="212"/>
      <c r="C40" s="213" t="s">
        <v>278</v>
      </c>
      <c r="D40" s="122" t="s">
        <v>279</v>
      </c>
      <c r="E40" s="207"/>
      <c r="F40" s="214" t="s">
        <v>280</v>
      </c>
      <c r="G40" s="21"/>
      <c r="H40" s="215" t="s">
        <v>281</v>
      </c>
      <c r="I40" s="14"/>
      <c r="J40" s="78"/>
      <c r="K40" s="80"/>
      <c r="N40" s="59" t="s">
        <v>112</v>
      </c>
      <c r="O40" s="605">
        <f>IF('PCP - Tabela 2'!K33=0,"",'PCP - Tabela 2'!K33)</f>
      </c>
      <c r="P40" s="605"/>
    </row>
    <row r="41" spans="1:16" ht="12.75" customHeight="1">
      <c r="A41" s="206"/>
      <c r="B41" s="207"/>
      <c r="F41" s="216"/>
      <c r="G41" s="21"/>
      <c r="H41" s="195" t="s">
        <v>282</v>
      </c>
      <c r="I41" s="211"/>
      <c r="J41" s="78"/>
      <c r="K41" s="80"/>
      <c r="N41" s="59" t="s">
        <v>113</v>
      </c>
      <c r="O41" s="605">
        <f>IF('PCP - Tabela 2'!K34=0,"",'PCP - Tabela 2'!K34)</f>
      </c>
      <c r="P41" s="605"/>
    </row>
    <row r="42" spans="1:16" ht="12.75" customHeight="1">
      <c r="A42" s="206"/>
      <c r="B42" s="78"/>
      <c r="C42" s="14"/>
      <c r="D42" s="122" t="s">
        <v>283</v>
      </c>
      <c r="E42" s="14"/>
      <c r="F42" s="217" t="s">
        <v>280</v>
      </c>
      <c r="G42" s="21"/>
      <c r="H42" s="122" t="s">
        <v>284</v>
      </c>
      <c r="I42" s="211"/>
      <c r="J42" s="78"/>
      <c r="K42" s="80"/>
      <c r="N42" s="59" t="s">
        <v>114</v>
      </c>
      <c r="O42" s="605">
        <f>IF('PCP - Tabela 2'!K35=0,"",'PCP - Tabela 2'!K35)</f>
      </c>
      <c r="P42" s="605"/>
    </row>
    <row r="43" spans="1:16" ht="12.75" customHeight="1">
      <c r="A43" s="206"/>
      <c r="B43" s="207"/>
      <c r="C43" s="64"/>
      <c r="E43" s="208"/>
      <c r="F43" s="209"/>
      <c r="G43" s="21"/>
      <c r="H43" s="195" t="s">
        <v>285</v>
      </c>
      <c r="I43" s="211"/>
      <c r="J43" s="78"/>
      <c r="K43" s="80"/>
      <c r="N43" s="59" t="s">
        <v>115</v>
      </c>
      <c r="O43" s="605">
        <f>IF('PCP - Tabela 2'!K36=0,"",'PCP - Tabela 2'!K36)</f>
      </c>
      <c r="P43" s="605"/>
    </row>
    <row r="44" spans="1:16" ht="12.75" customHeight="1">
      <c r="A44" s="206"/>
      <c r="B44" s="207"/>
      <c r="C44" s="213" t="s">
        <v>286</v>
      </c>
      <c r="D44" s="204" t="s">
        <v>287</v>
      </c>
      <c r="E44" s="207"/>
      <c r="F44" s="218"/>
      <c r="G44" s="21"/>
      <c r="H44" s="207"/>
      <c r="I44" s="211"/>
      <c r="J44" s="78"/>
      <c r="K44" s="80"/>
      <c r="N44"/>
      <c r="O44"/>
      <c r="P44"/>
    </row>
    <row r="45" spans="1:16" ht="12.75" customHeight="1">
      <c r="A45" s="206"/>
      <c r="C45" s="55"/>
      <c r="D45" s="49"/>
      <c r="E45" s="219"/>
      <c r="F45" s="219"/>
      <c r="G45" s="220"/>
      <c r="H45" s="220"/>
      <c r="I45" s="78"/>
      <c r="J45" s="78"/>
      <c r="N45"/>
      <c r="O45"/>
      <c r="P45"/>
    </row>
    <row r="46" spans="1:22" ht="23.25" customHeight="1">
      <c r="A46" s="492" t="s">
        <v>23</v>
      </c>
      <c r="B46" s="492"/>
      <c r="C46" s="599" t="str">
        <f>C1</f>
        <v>PGS Investigação Petrolífera LTDA</v>
      </c>
      <c r="D46" s="599"/>
      <c r="E46" s="599"/>
      <c r="F46" s="599"/>
      <c r="G46" s="599"/>
      <c r="H46" s="599"/>
      <c r="I46" s="221"/>
      <c r="J46" s="221"/>
      <c r="K46" s="77"/>
      <c r="L46" s="168"/>
      <c r="M46" s="601" t="s">
        <v>24</v>
      </c>
      <c r="N46" s="601"/>
      <c r="O46" s="601"/>
      <c r="P46" s="601"/>
      <c r="T46"/>
      <c r="U46"/>
      <c r="V46"/>
    </row>
    <row r="47" spans="1:22" ht="6" customHeight="1">
      <c r="A47" s="78"/>
      <c r="B47" s="78"/>
      <c r="C47" s="78"/>
      <c r="D47" s="78"/>
      <c r="E47" s="78"/>
      <c r="F47" s="78"/>
      <c r="G47" s="78"/>
      <c r="H47" s="169"/>
      <c r="I47" s="170"/>
      <c r="J47" s="170"/>
      <c r="K47" s="170"/>
      <c r="L47" s="170"/>
      <c r="M47" s="170"/>
      <c r="N47" s="170"/>
      <c r="O47" s="170"/>
      <c r="P47" s="78"/>
      <c r="T47"/>
      <c r="U47"/>
      <c r="V47"/>
    </row>
    <row r="48" spans="1:22" ht="17.25" customHeight="1">
      <c r="A48" s="492" t="s">
        <v>28</v>
      </c>
      <c r="B48" s="492"/>
      <c r="C48" s="494">
        <f>C3</f>
        <v>9</v>
      </c>
      <c r="D48" s="494"/>
      <c r="E48"/>
      <c r="F48" s="42"/>
      <c r="G48" s="171"/>
      <c r="H48" s="171"/>
      <c r="I48" s="171"/>
      <c r="J48" s="171"/>
      <c r="K48" s="77"/>
      <c r="L48" s="172"/>
      <c r="M48" s="593" t="s">
        <v>134</v>
      </c>
      <c r="N48" s="593"/>
      <c r="O48" s="593"/>
      <c r="P48" s="593"/>
      <c r="T48"/>
      <c r="U48"/>
      <c r="V48"/>
    </row>
    <row r="49" spans="1:22" ht="6" customHeight="1">
      <c r="A49" s="79"/>
      <c r="B49" s="80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T49"/>
      <c r="U49"/>
      <c r="V49"/>
    </row>
    <row r="50" spans="1:22" ht="18.75" customHeight="1">
      <c r="A50" s="492" t="s">
        <v>25</v>
      </c>
      <c r="B50" s="492"/>
      <c r="C50" s="599" t="str">
        <f>C5</f>
        <v>Pesquisa Sísmica Marítima 3D na Bacia Sedimentar do Ceará - Programa CEARÁ_R11_3D</v>
      </c>
      <c r="D50" s="599"/>
      <c r="E50" s="599"/>
      <c r="F50" s="221"/>
      <c r="G50" s="221"/>
      <c r="H50" s="221"/>
      <c r="I50" s="221"/>
      <c r="J50" s="221"/>
      <c r="L50" s="173"/>
      <c r="M50" s="513" t="s">
        <v>135</v>
      </c>
      <c r="N50" s="513"/>
      <c r="O50" s="513"/>
      <c r="P50" s="513"/>
      <c r="T50"/>
      <c r="U50"/>
      <c r="V50"/>
    </row>
    <row r="51" spans="1:22" ht="13.5" customHeight="1">
      <c r="A51" s="78"/>
      <c r="B51" s="78"/>
      <c r="C51" s="173"/>
      <c r="D51" s="173"/>
      <c r="E51" s="173"/>
      <c r="F51" s="173"/>
      <c r="G51" s="173"/>
      <c r="H51" s="173"/>
      <c r="I51" s="78"/>
      <c r="J51" s="78"/>
      <c r="K51" s="77"/>
      <c r="L51" s="173"/>
      <c r="M51" s="510" t="s">
        <v>26</v>
      </c>
      <c r="N51" s="510"/>
      <c r="O51" s="510"/>
      <c r="P51" s="510"/>
      <c r="T51"/>
      <c r="U51"/>
      <c r="V51"/>
    </row>
    <row r="52" spans="1:22" ht="6" customHeight="1">
      <c r="A52" s="78"/>
      <c r="B52" s="78"/>
      <c r="C52" s="173"/>
      <c r="D52" s="173"/>
      <c r="E52" s="173"/>
      <c r="F52" s="173"/>
      <c r="G52" s="173"/>
      <c r="H52" s="173"/>
      <c r="I52" s="78"/>
      <c r="J52" s="78"/>
      <c r="K52" s="82"/>
      <c r="L52" s="82"/>
      <c r="M52" s="82"/>
      <c r="N52" s="82"/>
      <c r="O52" s="173"/>
      <c r="P52" s="173"/>
      <c r="T52"/>
      <c r="U52"/>
      <c r="V52"/>
    </row>
    <row r="53" spans="1:22" ht="15.75" customHeight="1">
      <c r="A53" s="492" t="s">
        <v>27</v>
      </c>
      <c r="B53" s="492"/>
      <c r="C53" s="494" t="str">
        <f>C8</f>
        <v>02022.002064/2013</v>
      </c>
      <c r="D53" s="494"/>
      <c r="E53" s="494"/>
      <c r="F53" s="80"/>
      <c r="G53" s="492" t="s">
        <v>3</v>
      </c>
      <c r="H53" s="492"/>
      <c r="I53" s="600" t="str">
        <f>I8</f>
        <v>XXXX</v>
      </c>
      <c r="J53" s="600"/>
      <c r="K53" s="82"/>
      <c r="L53" s="82"/>
      <c r="M53" s="82"/>
      <c r="N53" s="82"/>
      <c r="P53" s="47" t="s">
        <v>116</v>
      </c>
      <c r="T53"/>
      <c r="U53"/>
      <c r="V53"/>
    </row>
    <row r="54" spans="1:22" s="175" customFormat="1" ht="6" customHeight="1">
      <c r="A54" s="174"/>
      <c r="T54"/>
      <c r="U54"/>
      <c r="V54"/>
    </row>
    <row r="55" spans="1:22" ht="17.25" customHeight="1">
      <c r="A55" s="593" t="s">
        <v>288</v>
      </c>
      <c r="B55" s="593"/>
      <c r="C55" s="593"/>
      <c r="D55" s="593"/>
      <c r="E55" s="593"/>
      <c r="F55" s="593"/>
      <c r="G55" s="593"/>
      <c r="H55" s="593"/>
      <c r="I55" s="593"/>
      <c r="J55" s="593"/>
      <c r="K55" s="593"/>
      <c r="L55" s="222"/>
      <c r="N55" s="175"/>
      <c r="O55" s="222"/>
      <c r="P55" s="222"/>
      <c r="T55"/>
      <c r="U55"/>
      <c r="V55"/>
    </row>
    <row r="56" spans="1:22" ht="12.75" customHeight="1">
      <c r="A56" s="594" t="s">
        <v>34</v>
      </c>
      <c r="B56" s="595" t="s">
        <v>118</v>
      </c>
      <c r="C56" s="595"/>
      <c r="D56" s="595"/>
      <c r="E56" s="596" t="s">
        <v>289</v>
      </c>
      <c r="F56" s="178" t="s">
        <v>257</v>
      </c>
      <c r="G56" s="178" t="s">
        <v>227</v>
      </c>
      <c r="H56" s="597" t="s">
        <v>290</v>
      </c>
      <c r="I56" s="596" t="s">
        <v>291</v>
      </c>
      <c r="J56" s="596"/>
      <c r="K56" s="598" t="s">
        <v>292</v>
      </c>
      <c r="L56" s="222"/>
      <c r="M56" s="222"/>
      <c r="N56" s="222"/>
      <c r="O56" s="222"/>
      <c r="P56" s="222"/>
      <c r="T56"/>
      <c r="U56"/>
      <c r="V56"/>
    </row>
    <row r="57" spans="1:22" ht="12.75" customHeight="1">
      <c r="A57" s="594"/>
      <c r="B57" s="595"/>
      <c r="C57" s="595"/>
      <c r="D57" s="595"/>
      <c r="E57" s="596"/>
      <c r="F57" s="223" t="s">
        <v>261</v>
      </c>
      <c r="G57" s="223" t="s">
        <v>262</v>
      </c>
      <c r="H57" s="597"/>
      <c r="I57" s="596"/>
      <c r="J57" s="596"/>
      <c r="K57" s="598"/>
      <c r="L57" s="222"/>
      <c r="M57" s="222"/>
      <c r="N57" s="222"/>
      <c r="O57" s="222"/>
      <c r="P57" s="222"/>
      <c r="T57"/>
      <c r="U57"/>
      <c r="V57"/>
    </row>
    <row r="58" spans="1:22" ht="12.75" customHeight="1">
      <c r="A58" s="594"/>
      <c r="B58" s="595"/>
      <c r="C58" s="595"/>
      <c r="D58" s="595"/>
      <c r="E58" s="596"/>
      <c r="F58" s="223" t="s">
        <v>264</v>
      </c>
      <c r="G58" s="224" t="s">
        <v>265</v>
      </c>
      <c r="H58" s="597"/>
      <c r="I58" s="596"/>
      <c r="J58" s="596"/>
      <c r="K58" s="598"/>
      <c r="L58" s="222"/>
      <c r="M58" s="222"/>
      <c r="P58" s="222"/>
      <c r="T58"/>
      <c r="U58"/>
      <c r="V58"/>
    </row>
    <row r="59" spans="1:22" ht="14.25" customHeight="1">
      <c r="A59" s="594"/>
      <c r="B59" s="595"/>
      <c r="C59" s="595"/>
      <c r="D59" s="595"/>
      <c r="E59" s="596"/>
      <c r="F59" s="225" t="s">
        <v>236</v>
      </c>
      <c r="G59" s="225" t="s">
        <v>236</v>
      </c>
      <c r="H59" s="597"/>
      <c r="I59" s="596"/>
      <c r="J59" s="596"/>
      <c r="K59" s="598"/>
      <c r="L59" s="222"/>
      <c r="M59" s="222"/>
      <c r="P59" s="222"/>
      <c r="T59"/>
      <c r="U59"/>
      <c r="V59"/>
    </row>
    <row r="60" spans="1:22" ht="12.75" customHeight="1">
      <c r="A60" s="587">
        <v>5</v>
      </c>
      <c r="B60" s="589" t="s">
        <v>47</v>
      </c>
      <c r="C60" s="589"/>
      <c r="D60" s="589"/>
      <c r="E60" s="588">
        <f>'Relatório PCP - Tabela 6'!K20</f>
        <v>0</v>
      </c>
      <c r="F60" s="583"/>
      <c r="G60" s="189"/>
      <c r="H60" s="203"/>
      <c r="I60" s="602">
        <f>IF(H60=0,"",G60*100/SUM(G$60:G$64))</f>
      </c>
      <c r="J60" s="602"/>
      <c r="K60" s="191" t="str">
        <f>'PCP - Tabela 2'!E53&amp;IF('PCP - Tabela 2'!E53=0,"",": ")&amp;IF('PCP - Tabela 2'!G53=100,'PCP - Tabela 2'!G53,IF('PCP - Tabela 2'!G53&lt;10,"   "&amp;'PCP - Tabela 2'!G53,"  "&amp;'PCP - Tabela 2'!G53))</f>
        <v>   </v>
      </c>
      <c r="L60" s="220"/>
      <c r="T60"/>
      <c r="U60"/>
      <c r="V60"/>
    </row>
    <row r="61" spans="1:22" ht="12.75" customHeight="1">
      <c r="A61" s="587"/>
      <c r="B61" s="589"/>
      <c r="C61" s="589"/>
      <c r="D61" s="589"/>
      <c r="E61" s="588"/>
      <c r="F61" s="583"/>
      <c r="G61" s="192"/>
      <c r="H61" s="193"/>
      <c r="I61" s="603">
        <f>IF(H61=0,"",G61*100/SUM(G$60:G$64))</f>
      </c>
      <c r="J61" s="603"/>
      <c r="K61" s="194" t="str">
        <f>'PCP - Tabela 2'!E54&amp;IF('PCP - Tabela 2'!E54=0,"",": ")&amp;IF('PCP - Tabela 2'!G54=100,'PCP - Tabela 2'!G54,IF('PCP - Tabela 2'!G54&lt;10,"   "&amp;'PCP - Tabela 2'!G54,"  "&amp;'PCP - Tabela 2'!G54))</f>
        <v>   </v>
      </c>
      <c r="L61" s="220"/>
      <c r="T61"/>
      <c r="U61"/>
      <c r="V61"/>
    </row>
    <row r="62" spans="1:22" ht="12.75" customHeight="1">
      <c r="A62" s="587"/>
      <c r="B62" s="589"/>
      <c r="C62" s="589"/>
      <c r="D62" s="589"/>
      <c r="E62" s="588"/>
      <c r="F62" s="583"/>
      <c r="G62" s="192"/>
      <c r="H62" s="193"/>
      <c r="I62" s="603">
        <f>IF(H62=0,"",G62*100/SUM(G$60:G$64))</f>
      </c>
      <c r="J62" s="603"/>
      <c r="K62" s="194" t="str">
        <f>'PCP - Tabela 2'!E55&amp;IF('PCP - Tabela 2'!E55=0,"",": ")&amp;IF('PCP - Tabela 2'!G55=100,'PCP - Tabela 2'!G55,IF('PCP - Tabela 2'!G55&lt;10,"   "&amp;'PCP - Tabela 2'!G55,"  "&amp;'PCP - Tabela 2'!G55))</f>
        <v>   </v>
      </c>
      <c r="L62" s="220"/>
      <c r="T62"/>
      <c r="U62"/>
      <c r="V62"/>
    </row>
    <row r="63" spans="1:12" ht="12.75" customHeight="1">
      <c r="A63" s="587"/>
      <c r="B63" s="589"/>
      <c r="C63" s="589"/>
      <c r="D63" s="589"/>
      <c r="E63" s="588"/>
      <c r="F63" s="583"/>
      <c r="G63" s="196"/>
      <c r="H63" s="197"/>
      <c r="I63" s="603">
        <f>IF(H63=0,"",G63*100/SUM(G$60:G$64))</f>
      </c>
      <c r="J63" s="603"/>
      <c r="K63" s="194" t="str">
        <f>'PCP - Tabela 2'!E56&amp;IF('PCP - Tabela 2'!E56=0,"",": ")&amp;IF('PCP - Tabela 2'!G56=100,'PCP - Tabela 2'!G56,IF('PCP - Tabela 2'!G56&lt;10,"   "&amp;'PCP - Tabela 2'!G56,"  "&amp;'PCP - Tabela 2'!G56))</f>
        <v>   </v>
      </c>
      <c r="L63" s="220"/>
    </row>
    <row r="64" spans="1:12" ht="12.75" customHeight="1">
      <c r="A64" s="587"/>
      <c r="B64" s="589"/>
      <c r="C64" s="589"/>
      <c r="D64" s="589"/>
      <c r="E64" s="588"/>
      <c r="F64" s="583"/>
      <c r="G64" s="198"/>
      <c r="H64" s="199"/>
      <c r="I64" s="603">
        <f>IF(H64=0,"",G64*100/SUM(G$60:G$64))</f>
      </c>
      <c r="J64" s="603"/>
      <c r="K64" s="194" t="str">
        <f>'PCP - Tabela 2'!E57&amp;IF('PCP - Tabela 2'!E57=0,"",": ")&amp;IF('PCP - Tabela 2'!G57=100,'PCP - Tabela 2'!G57,IF('PCP - Tabela 2'!G57&lt;10,"   "&amp;'PCP - Tabela 2'!G57,"  "&amp;'PCP - Tabela 2'!G57))</f>
        <v>   </v>
      </c>
      <c r="L64" s="220"/>
    </row>
    <row r="65" spans="1:12" ht="12.75" customHeight="1">
      <c r="A65" s="587"/>
      <c r="B65" s="589"/>
      <c r="C65" s="589"/>
      <c r="D65" s="589"/>
      <c r="E65" s="588"/>
      <c r="F65" s="583"/>
      <c r="G65" s="200">
        <f>E60+F60-SUM(G60:G64)</f>
        <v>0</v>
      </c>
      <c r="H65" s="201" t="s">
        <v>263</v>
      </c>
      <c r="I65" s="604">
        <f>IF(E60+F60=0,"",G65/(E60+F60)*100)</f>
      </c>
      <c r="J65" s="604"/>
      <c r="K65" s="202"/>
      <c r="L65" s="220"/>
    </row>
    <row r="66" spans="1:16" ht="12.75" customHeight="1">
      <c r="A66" s="587">
        <v>6</v>
      </c>
      <c r="B66" s="589" t="s">
        <v>50</v>
      </c>
      <c r="C66" s="589"/>
      <c r="D66" s="589"/>
      <c r="E66" s="588">
        <f>'Relatório PCP - Tabela 6'!K21</f>
        <v>0</v>
      </c>
      <c r="F66" s="583"/>
      <c r="G66" s="189"/>
      <c r="H66" s="203"/>
      <c r="I66" s="602">
        <f>IF(H66=0,"",G66*100/SUM(G$66:G$70))</f>
      </c>
      <c r="J66" s="602"/>
      <c r="K66" s="226" t="str">
        <f>'PCP - Tabela 2'!E58&amp;IF('PCP - Tabela 2'!E58=0,"",": ")&amp;IF('PCP - Tabela 2'!G58=100,'PCP - Tabela 2'!G58,IF('PCP - Tabela 2'!G58&lt;10,"   "&amp;'PCP - Tabela 2'!G58,"  "&amp;'PCP - Tabela 2'!G58))</f>
        <v>   </v>
      </c>
      <c r="L66" s="220"/>
      <c r="P66" s="66"/>
    </row>
    <row r="67" spans="1:16" ht="12.75" customHeight="1">
      <c r="A67" s="587"/>
      <c r="B67" s="589"/>
      <c r="C67" s="589"/>
      <c r="D67" s="589"/>
      <c r="E67" s="588"/>
      <c r="F67" s="583"/>
      <c r="G67" s="192"/>
      <c r="H67" s="193"/>
      <c r="I67" s="603">
        <f>IF(H67=0,"",G67*100/SUM(G$66:G$70))</f>
      </c>
      <c r="J67" s="603"/>
      <c r="K67" s="194" t="str">
        <f>'PCP - Tabela 2'!E59&amp;IF('PCP - Tabela 2'!E59=0,"",": ")&amp;IF('PCP - Tabela 2'!G59=100,'PCP - Tabela 2'!G59,IF('PCP - Tabela 2'!G59&lt;10,"   "&amp;'PCP - Tabela 2'!G59,"  "&amp;'PCP - Tabela 2'!G59))</f>
        <v>   </v>
      </c>
      <c r="L67" s="220"/>
      <c r="P67" s="66"/>
    </row>
    <row r="68" spans="1:16" ht="12.75" customHeight="1">
      <c r="A68" s="587"/>
      <c r="B68" s="589"/>
      <c r="C68" s="589"/>
      <c r="D68" s="589"/>
      <c r="E68" s="588"/>
      <c r="F68" s="583"/>
      <c r="G68" s="192"/>
      <c r="H68" s="193"/>
      <c r="I68" s="603">
        <f>IF(H68=0,"",G68*100/SUM(G$66:G$70))</f>
      </c>
      <c r="J68" s="603"/>
      <c r="K68" s="194" t="str">
        <f>'PCP - Tabela 2'!E60&amp;IF('PCP - Tabela 2'!E60=0,"",": ")&amp;IF('PCP - Tabela 2'!G60=100,'PCP - Tabela 2'!G60,IF('PCP - Tabela 2'!G60&lt;10,"   "&amp;'PCP - Tabela 2'!G60,"  "&amp;'PCP - Tabela 2'!G60))</f>
        <v>   </v>
      </c>
      <c r="L68" s="220"/>
      <c r="P68" s="66"/>
    </row>
    <row r="69" spans="1:23" ht="12.75" customHeight="1">
      <c r="A69" s="587"/>
      <c r="B69" s="589"/>
      <c r="C69" s="589"/>
      <c r="D69" s="589"/>
      <c r="E69" s="588"/>
      <c r="F69" s="583"/>
      <c r="G69" s="196"/>
      <c r="H69" s="197"/>
      <c r="I69" s="603">
        <f>IF(H69=0,"",G69*100/SUM(G$66:G$70))</f>
      </c>
      <c r="J69" s="603"/>
      <c r="K69" s="194" t="str">
        <f>'PCP - Tabela 2'!E61&amp;IF('PCP - Tabela 2'!E61=0,"",": ")&amp;IF('PCP - Tabela 2'!G61=100,'PCP - Tabela 2'!G61,IF('PCP - Tabela 2'!G61&lt;10,"   "&amp;'PCP - Tabela 2'!G61,"  "&amp;'PCP - Tabela 2'!G61))</f>
        <v>   </v>
      </c>
      <c r="L69" s="220"/>
      <c r="N69" s="128"/>
      <c r="O69" s="66"/>
      <c r="P69" s="66"/>
      <c r="T69"/>
      <c r="U69"/>
      <c r="V69" s="227"/>
      <c r="W69" s="227"/>
    </row>
    <row r="70" spans="1:23" ht="12.75" customHeight="1">
      <c r="A70" s="587"/>
      <c r="B70" s="589"/>
      <c r="C70" s="589"/>
      <c r="D70" s="589"/>
      <c r="E70" s="588"/>
      <c r="F70" s="583"/>
      <c r="G70" s="198"/>
      <c r="H70" s="199"/>
      <c r="I70" s="603">
        <f>IF(H70=0,"",G70*100/SUM(G$66:G$70))</f>
      </c>
      <c r="J70" s="603"/>
      <c r="K70" s="194" t="str">
        <f>'PCP - Tabela 2'!E62&amp;IF('PCP - Tabela 2'!E62=0,"",": ")&amp;IF('PCP - Tabela 2'!G62=100,'PCP - Tabela 2'!G62,IF('PCP - Tabela 2'!G62&lt;10,"   "&amp;'PCP - Tabela 2'!G62,"  "&amp;'PCP - Tabela 2'!G62))</f>
        <v>   </v>
      </c>
      <c r="L70" s="220"/>
      <c r="T70"/>
      <c r="U70"/>
      <c r="V70" s="175"/>
      <c r="W70" s="228"/>
    </row>
    <row r="71" spans="1:23" ht="12.75" customHeight="1">
      <c r="A71" s="587"/>
      <c r="B71" s="589"/>
      <c r="C71" s="589"/>
      <c r="D71" s="589"/>
      <c r="E71" s="588"/>
      <c r="F71" s="583"/>
      <c r="G71" s="200">
        <f>E66+F66-SUM(G66:G70)</f>
        <v>0</v>
      </c>
      <c r="H71" s="201" t="s">
        <v>263</v>
      </c>
      <c r="I71" s="604">
        <f>IF(E66+F66=0,"",G71/(E66+F66)*100)</f>
      </c>
      <c r="J71" s="604"/>
      <c r="K71" s="202"/>
      <c r="L71" s="220"/>
      <c r="T71"/>
      <c r="U71"/>
      <c r="V71" s="175"/>
      <c r="W71" s="175"/>
    </row>
    <row r="72" spans="1:21" ht="12.75" customHeight="1">
      <c r="A72" s="587">
        <v>7</v>
      </c>
      <c r="B72" s="589" t="s">
        <v>52</v>
      </c>
      <c r="C72" s="589"/>
      <c r="D72" s="589"/>
      <c r="E72" s="588">
        <f>'Relatório PCP - Tabela 6'!K22</f>
        <v>0</v>
      </c>
      <c r="F72" s="583"/>
      <c r="G72" s="189"/>
      <c r="H72" s="203"/>
      <c r="I72" s="590">
        <f>IF(H72=0,"",G72*100/SUM(G$72:G$76))</f>
      </c>
      <c r="J72" s="590"/>
      <c r="K72" s="229" t="str">
        <f>'PCP - Tabela 2'!E63&amp;IF('PCP - Tabela 2'!E63=0,"",": ")&amp;IF('PCP - Tabela 2'!G63=100,'PCP - Tabela 2'!G63,IF('PCP - Tabela 2'!G63&lt;10,"   "&amp;'PCP - Tabela 2'!G63,"  "&amp;'PCP - Tabela 2'!G63))</f>
        <v>   </v>
      </c>
      <c r="L72" s="220"/>
      <c r="T72"/>
      <c r="U72"/>
    </row>
    <row r="73" spans="1:21" ht="12.75" customHeight="1">
      <c r="A73" s="587"/>
      <c r="B73" s="589"/>
      <c r="C73" s="589"/>
      <c r="D73" s="589"/>
      <c r="E73" s="588"/>
      <c r="F73" s="583"/>
      <c r="G73" s="192"/>
      <c r="H73" s="193"/>
      <c r="I73" s="591">
        <f>IF(H73=0,"",G73*100/SUM(G$72:G$76))</f>
      </c>
      <c r="J73" s="591"/>
      <c r="K73" s="230" t="str">
        <f>'PCP - Tabela 2'!E64&amp;IF('PCP - Tabela 2'!E64=0,"",": ")&amp;IF('PCP - Tabela 2'!G64=100,'PCP - Tabela 2'!G64,IF('PCP - Tabela 2'!G64&lt;10,"   "&amp;'PCP - Tabela 2'!G64,"  "&amp;'PCP - Tabela 2'!G64))</f>
        <v>   </v>
      </c>
      <c r="L73" s="220"/>
      <c r="T73"/>
      <c r="U73"/>
    </row>
    <row r="74" spans="1:21" ht="12.75" customHeight="1">
      <c r="A74" s="587"/>
      <c r="B74" s="589"/>
      <c r="C74" s="589"/>
      <c r="D74" s="589"/>
      <c r="E74" s="588"/>
      <c r="F74" s="583"/>
      <c r="G74" s="192"/>
      <c r="H74" s="193"/>
      <c r="I74" s="591">
        <f>IF(H74=0,"",G74*100/SUM(G$72:G$76))</f>
      </c>
      <c r="J74" s="591"/>
      <c r="K74" s="230" t="str">
        <f>'PCP - Tabela 2'!E65&amp;IF('PCP - Tabela 2'!E65=0,"",": ")&amp;IF('PCP - Tabela 2'!G65=100,'PCP - Tabela 2'!G65,IF('PCP - Tabela 2'!G65&lt;10,"   "&amp;'PCP - Tabela 2'!G65,"  "&amp;'PCP - Tabela 2'!G65))</f>
        <v>   </v>
      </c>
      <c r="L74" s="220"/>
      <c r="T74"/>
      <c r="U74"/>
    </row>
    <row r="75" spans="1:23" ht="12.75" customHeight="1">
      <c r="A75" s="587"/>
      <c r="B75" s="589"/>
      <c r="C75" s="589"/>
      <c r="D75" s="589"/>
      <c r="E75" s="588"/>
      <c r="F75" s="583"/>
      <c r="G75" s="196"/>
      <c r="H75" s="197"/>
      <c r="I75" s="591">
        <f>IF(H75=0,"",G75*100/SUM(G$72:G$76))</f>
      </c>
      <c r="J75" s="591"/>
      <c r="K75" s="230" t="str">
        <f>'PCP - Tabela 2'!E66&amp;IF('PCP - Tabela 2'!E66=0,"",": ")&amp;IF('PCP - Tabela 2'!G66=100,'PCP - Tabela 2'!G66,IF('PCP - Tabela 2'!G66&lt;10,"   "&amp;'PCP - Tabela 2'!G66,"  "&amp;'PCP - Tabela 2'!G66))</f>
        <v>   </v>
      </c>
      <c r="L75" s="220"/>
      <c r="T75"/>
      <c r="U75"/>
      <c r="W75" s="219"/>
    </row>
    <row r="76" spans="1:21" ht="12.75" customHeight="1">
      <c r="A76" s="587"/>
      <c r="B76" s="589"/>
      <c r="C76" s="589"/>
      <c r="D76" s="589"/>
      <c r="E76" s="588"/>
      <c r="F76" s="583"/>
      <c r="G76" s="198"/>
      <c r="H76" s="199"/>
      <c r="I76" s="591">
        <f>IF(H76=0,"",G76*100/SUM(G$72:G$76))</f>
      </c>
      <c r="J76" s="591"/>
      <c r="K76" s="230" t="str">
        <f>'PCP - Tabela 2'!E67&amp;IF('PCP - Tabela 2'!E67=0,"",": ")&amp;IF('PCP - Tabela 2'!G67=100,'PCP - Tabela 2'!G67,IF('PCP - Tabela 2'!G67&lt;10,"   "&amp;'PCP - Tabela 2'!G67,"  "&amp;'PCP - Tabela 2'!G67))</f>
        <v>   </v>
      </c>
      <c r="L76" s="220"/>
      <c r="P76" s="77"/>
      <c r="T76"/>
      <c r="U76"/>
    </row>
    <row r="77" spans="1:21" ht="12.75" customHeight="1">
      <c r="A77" s="587"/>
      <c r="B77" s="589"/>
      <c r="C77" s="589"/>
      <c r="D77" s="589"/>
      <c r="E77" s="588"/>
      <c r="F77" s="583"/>
      <c r="G77" s="200">
        <f>E72+F72-SUM(G72:G76)</f>
        <v>0</v>
      </c>
      <c r="H77" s="201" t="s">
        <v>263</v>
      </c>
      <c r="I77" s="592">
        <f>IF(E72+F72=0,"",G77/(E72+F72)*100)</f>
      </c>
      <c r="J77" s="592"/>
      <c r="K77" s="231"/>
      <c r="L77" s="220"/>
      <c r="P77" s="77"/>
      <c r="T77"/>
      <c r="U77"/>
    </row>
    <row r="78" spans="1:21" ht="12.75" customHeight="1">
      <c r="A78" s="587">
        <v>8</v>
      </c>
      <c r="B78" s="589" t="s">
        <v>120</v>
      </c>
      <c r="C78" s="589"/>
      <c r="D78" s="589"/>
      <c r="E78" s="588">
        <f>'Relatório PCP - Tabela 6'!K23</f>
        <v>0</v>
      </c>
      <c r="F78" s="583"/>
      <c r="G78" s="189"/>
      <c r="H78" s="203"/>
      <c r="I78" s="590">
        <f>IF(H78=0,"",G78*100/SUM(G$78:G$82))</f>
      </c>
      <c r="J78" s="590"/>
      <c r="K78" s="232" t="str">
        <f>'PCP - Tabela 2'!E68&amp;IF('PCP - Tabela 2'!E68=0,"",": ")&amp;IF('PCP - Tabela 2'!G68=100,'PCP - Tabela 2'!G68,IF('PCP - Tabela 2'!G68&lt;10,"   "&amp;'PCP - Tabela 2'!G68,"  "&amp;'PCP - Tabela 2'!G68))</f>
        <v>   </v>
      </c>
      <c r="L78" s="220"/>
      <c r="P78" s="77"/>
      <c r="T78"/>
      <c r="U78"/>
    </row>
    <row r="79" spans="1:21" ht="12.75" customHeight="1">
      <c r="A79" s="587"/>
      <c r="B79" s="589"/>
      <c r="C79" s="589"/>
      <c r="D79" s="589"/>
      <c r="E79" s="588"/>
      <c r="F79" s="583"/>
      <c r="G79" s="192"/>
      <c r="H79" s="193"/>
      <c r="I79" s="591">
        <f>IF(H79=0,"",G79*100/SUM(G$78:G$82))</f>
      </c>
      <c r="J79" s="591"/>
      <c r="K79" s="230" t="str">
        <f>'PCP - Tabela 2'!E69&amp;IF('PCP - Tabela 2'!E69=0,"",": ")&amp;IF('PCP - Tabela 2'!G69=100,'PCP - Tabela 2'!G69,IF('PCP - Tabela 2'!G69&lt;10,"   "&amp;'PCP - Tabela 2'!G69,"  "&amp;'PCP - Tabela 2'!G69))</f>
        <v>   </v>
      </c>
      <c r="L79" s="220"/>
      <c r="P79" s="77"/>
      <c r="T79"/>
      <c r="U79"/>
    </row>
    <row r="80" spans="1:21" ht="12.75" customHeight="1">
      <c r="A80" s="587"/>
      <c r="B80" s="589"/>
      <c r="C80" s="589"/>
      <c r="D80" s="589"/>
      <c r="E80" s="588"/>
      <c r="F80" s="583"/>
      <c r="G80" s="192"/>
      <c r="H80" s="193"/>
      <c r="I80" s="591">
        <f>IF(H80=0,"",G80*100/SUM(G$78:G$82))</f>
      </c>
      <c r="J80" s="591"/>
      <c r="K80" s="230" t="str">
        <f>'PCP - Tabela 2'!E70&amp;IF('PCP - Tabela 2'!E70=0,"",": ")&amp;IF('PCP - Tabela 2'!G70=100,'PCP - Tabela 2'!G70,IF('PCP - Tabela 2'!G70&lt;10,"   "&amp;'PCP - Tabela 2'!G70,"  "&amp;'PCP - Tabela 2'!G70))</f>
        <v>   </v>
      </c>
      <c r="L80" s="220"/>
      <c r="P80" s="77"/>
      <c r="T80"/>
      <c r="U80"/>
    </row>
    <row r="81" spans="1:23" ht="12.75" customHeight="1">
      <c r="A81" s="587"/>
      <c r="B81" s="589"/>
      <c r="C81" s="589"/>
      <c r="D81" s="589"/>
      <c r="E81" s="588"/>
      <c r="F81" s="583"/>
      <c r="G81" s="196"/>
      <c r="H81" s="197"/>
      <c r="I81" s="591">
        <f>IF(H81=0,"",G81*100/SUM(G$78:G$82))</f>
      </c>
      <c r="J81" s="591"/>
      <c r="K81" s="230" t="str">
        <f>'PCP - Tabela 2'!E71&amp;IF('PCP - Tabela 2'!E71=0,"",": ")&amp;IF('PCP - Tabela 2'!G71=100,'PCP - Tabela 2'!G71,IF('PCP - Tabela 2'!G71&lt;10,"   "&amp;'PCP - Tabela 2'!G71,"  "&amp;'PCP - Tabela 2'!G71))</f>
        <v>   </v>
      </c>
      <c r="L81" s="220"/>
      <c r="N81" s="77"/>
      <c r="O81" s="77"/>
      <c r="P81" s="77"/>
      <c r="T81"/>
      <c r="U81"/>
      <c r="V81" s="14"/>
      <c r="W81" s="14"/>
    </row>
    <row r="82" spans="1:23" ht="12.75" customHeight="1">
      <c r="A82" s="587"/>
      <c r="B82" s="589"/>
      <c r="C82" s="589"/>
      <c r="D82" s="589"/>
      <c r="E82" s="588"/>
      <c r="F82" s="583"/>
      <c r="G82" s="198"/>
      <c r="H82" s="199"/>
      <c r="I82" s="591">
        <f>IF(H82=0,"",G82*100/SUM(G$78:G$82))</f>
      </c>
      <c r="J82" s="591"/>
      <c r="K82" s="230" t="str">
        <f>'PCP - Tabela 2'!E72&amp;IF('PCP - Tabela 2'!E72=0,"",": ")&amp;IF('PCP - Tabela 2'!G72=100,'PCP - Tabela 2'!G72,IF('PCP - Tabela 2'!G72&lt;10,"   "&amp;'PCP - Tabela 2'!G72,"  "&amp;'PCP - Tabela 2'!G72))</f>
        <v>   </v>
      </c>
      <c r="L82" s="220"/>
      <c r="N82" s="77"/>
      <c r="O82" s="77"/>
      <c r="P82" s="77"/>
      <c r="T82"/>
      <c r="U82"/>
      <c r="V82" s="14"/>
      <c r="W82" s="14"/>
    </row>
    <row r="83" spans="1:23" ht="12.75" customHeight="1">
      <c r="A83" s="587"/>
      <c r="B83" s="589"/>
      <c r="C83" s="589"/>
      <c r="D83" s="589"/>
      <c r="E83" s="588"/>
      <c r="F83" s="583"/>
      <c r="G83" s="200">
        <f>E78+F78-SUM(G78:G82)</f>
        <v>0</v>
      </c>
      <c r="H83" s="201" t="s">
        <v>263</v>
      </c>
      <c r="I83" s="592">
        <f>IF(E78+F78=0,"",G83/(E78+F78)*100)</f>
      </c>
      <c r="J83" s="592"/>
      <c r="K83" s="231"/>
      <c r="L83" s="220"/>
      <c r="N83" s="77"/>
      <c r="O83" s="77"/>
      <c r="P83" s="77"/>
      <c r="T83"/>
      <c r="U83"/>
      <c r="V83" s="14"/>
      <c r="W83" s="14"/>
    </row>
    <row r="84" spans="1:16" ht="12.75" customHeight="1">
      <c r="A84" s="580">
        <v>9</v>
      </c>
      <c r="B84" s="589" t="s">
        <v>55</v>
      </c>
      <c r="C84" s="589"/>
      <c r="D84" s="589"/>
      <c r="E84" s="588">
        <f>'Relatório PCP - Tabela 6'!K24</f>
        <v>0</v>
      </c>
      <c r="F84" s="583"/>
      <c r="G84" s="189"/>
      <c r="H84" s="203"/>
      <c r="I84" s="590">
        <f>IF(H84=0,"",G84*100/SUM(G$84:G$88))</f>
      </c>
      <c r="J84" s="590"/>
      <c r="K84" s="232" t="str">
        <f>'PCP - Tabela 2'!E73&amp;IF('PCP - Tabela 2'!E73=0,"",": ")&amp;IF('PCP - Tabela 2'!G73=100,'PCP - Tabela 2'!G73,IF('PCP - Tabela 2'!G73&lt;10,"   "&amp;'PCP - Tabela 2'!G73,"  "&amp;'PCP - Tabela 2'!G73))</f>
        <v>   </v>
      </c>
      <c r="L84" s="220"/>
      <c r="N84" s="77"/>
      <c r="O84" s="77"/>
      <c r="P84" s="77"/>
    </row>
    <row r="85" spans="1:16" ht="12.75" customHeight="1">
      <c r="A85" s="580"/>
      <c r="B85" s="589"/>
      <c r="C85" s="589"/>
      <c r="D85" s="589"/>
      <c r="E85" s="588"/>
      <c r="F85" s="583"/>
      <c r="G85" s="192"/>
      <c r="H85" s="193"/>
      <c r="I85" s="591">
        <f>IF(H85=0,"",G85*100/SUM(G$84:G$88))</f>
      </c>
      <c r="J85" s="591"/>
      <c r="K85" s="230" t="str">
        <f>'PCP - Tabela 2'!E74&amp;IF('PCP - Tabela 2'!E74=0,"",": ")&amp;IF('PCP - Tabela 2'!G74=100,'PCP - Tabela 2'!G74,IF('PCP - Tabela 2'!G74&lt;10,"   "&amp;'PCP - Tabela 2'!G74,"  "&amp;'PCP - Tabela 2'!G74))</f>
        <v>   </v>
      </c>
      <c r="L85" s="220"/>
      <c r="N85" s="77"/>
      <c r="O85" s="77"/>
      <c r="P85" s="77"/>
    </row>
    <row r="86" spans="1:16" ht="12.75" customHeight="1">
      <c r="A86" s="580"/>
      <c r="B86" s="589"/>
      <c r="C86" s="589"/>
      <c r="D86" s="589"/>
      <c r="E86" s="588"/>
      <c r="F86" s="583"/>
      <c r="G86" s="192"/>
      <c r="H86" s="193"/>
      <c r="I86" s="591">
        <f>IF(H86=0,"",G86*100/SUM(G$84:G$88))</f>
      </c>
      <c r="J86" s="591"/>
      <c r="K86" s="230" t="str">
        <f>'PCP - Tabela 2'!E75&amp;IF('PCP - Tabela 2'!E75=0,"",": ")&amp;IF('PCP - Tabela 2'!G75=100,'PCP - Tabela 2'!G75,IF('PCP - Tabela 2'!G75&lt;10,"   "&amp;'PCP - Tabela 2'!G75,"  "&amp;'PCP - Tabela 2'!G75))</f>
        <v>   </v>
      </c>
      <c r="L86" s="220"/>
      <c r="N86" s="77"/>
      <c r="O86" s="77"/>
      <c r="P86" s="77"/>
    </row>
    <row r="87" spans="1:12" ht="12.75" customHeight="1">
      <c r="A87" s="580"/>
      <c r="B87" s="589"/>
      <c r="C87" s="589"/>
      <c r="D87" s="589"/>
      <c r="E87" s="588"/>
      <c r="F87" s="583"/>
      <c r="G87" s="196"/>
      <c r="H87" s="197"/>
      <c r="I87" s="591">
        <f>IF(H87=0,"",G87*100/SUM(G$84:G$88))</f>
      </c>
      <c r="J87" s="591"/>
      <c r="K87" s="230" t="str">
        <f>'PCP - Tabela 2'!E76&amp;IF('PCP - Tabela 2'!E76=0,"",": ")&amp;IF('PCP - Tabela 2'!G76=100,'PCP - Tabela 2'!G76,IF('PCP - Tabela 2'!G76&lt;10,"   "&amp;'PCP - Tabela 2'!G76,"  "&amp;'PCP - Tabela 2'!G76))</f>
        <v>   </v>
      </c>
      <c r="L87" s="220"/>
    </row>
    <row r="88" spans="1:12" ht="12.75" customHeight="1">
      <c r="A88" s="580"/>
      <c r="B88" s="589"/>
      <c r="C88" s="589"/>
      <c r="D88" s="589"/>
      <c r="E88" s="588"/>
      <c r="F88" s="583"/>
      <c r="G88" s="198"/>
      <c r="H88" s="199"/>
      <c r="I88" s="591">
        <f>IF(H88=0,"",G88*100/SUM(G$84:G$88))</f>
      </c>
      <c r="J88" s="591"/>
      <c r="K88" s="230" t="str">
        <f>'PCP - Tabela 2'!E77&amp;IF('PCP - Tabela 2'!E77=0,"",": ")&amp;IF('PCP - Tabela 2'!G77=100,'PCP - Tabela 2'!G77,IF('PCP - Tabela 2'!G77&lt;10,"   "&amp;'PCP - Tabela 2'!G77,"  "&amp;'PCP - Tabela 2'!G77))</f>
        <v>   </v>
      </c>
      <c r="L88" s="220"/>
    </row>
    <row r="89" spans="1:12" ht="12.75" customHeight="1">
      <c r="A89" s="580"/>
      <c r="B89" s="589"/>
      <c r="C89" s="589"/>
      <c r="D89" s="589"/>
      <c r="E89" s="588"/>
      <c r="F89" s="583"/>
      <c r="G89" s="200">
        <f>E84+F84-SUM(G84:G88)</f>
        <v>0</v>
      </c>
      <c r="H89" s="201" t="s">
        <v>263</v>
      </c>
      <c r="I89" s="592">
        <f>IF(E84+F84=0,"",G89/(E84+F84)*100)</f>
      </c>
      <c r="J89" s="592"/>
      <c r="K89" s="231"/>
      <c r="L89" s="220"/>
    </row>
    <row r="90" spans="2:28" ht="12.75" customHeight="1">
      <c r="B90" s="64"/>
      <c r="C90" s="64"/>
      <c r="AB90" s="220"/>
    </row>
    <row r="91" spans="1:32" ht="23.25" customHeight="1">
      <c r="A91" s="492" t="s">
        <v>23</v>
      </c>
      <c r="B91" s="492"/>
      <c r="C91" s="599" t="str">
        <f>C1</f>
        <v>PGS Investigação Petrolífera LTDA</v>
      </c>
      <c r="D91" s="599"/>
      <c r="E91" s="599"/>
      <c r="F91" s="599"/>
      <c r="G91" s="599"/>
      <c r="H91" s="599"/>
      <c r="I91" s="221"/>
      <c r="J91" s="221"/>
      <c r="K91" s="77"/>
      <c r="M91" s="601" t="s">
        <v>24</v>
      </c>
      <c r="N91" s="601"/>
      <c r="O91" s="601"/>
      <c r="P91" s="601"/>
      <c r="AB91" s="168"/>
      <c r="AC91" s="77"/>
      <c r="AD91" s="77"/>
      <c r="AE91" s="77"/>
      <c r="AF91" s="77"/>
    </row>
    <row r="92" spans="1:32" ht="6" customHeight="1">
      <c r="A92" s="78"/>
      <c r="B92" s="78"/>
      <c r="C92" s="78"/>
      <c r="D92" s="78"/>
      <c r="E92" s="78"/>
      <c r="F92" s="78"/>
      <c r="G92" s="78"/>
      <c r="H92" s="169"/>
      <c r="I92" s="170"/>
      <c r="J92" s="170"/>
      <c r="K92" s="170"/>
      <c r="M92" s="170"/>
      <c r="N92" s="170"/>
      <c r="O92" s="170"/>
      <c r="P92" s="78"/>
      <c r="AB92" s="170"/>
      <c r="AC92" s="77"/>
      <c r="AD92" s="77"/>
      <c r="AE92" s="77"/>
      <c r="AF92" s="77"/>
    </row>
    <row r="93" spans="1:32" ht="17.25" customHeight="1">
      <c r="A93" s="492" t="s">
        <v>28</v>
      </c>
      <c r="B93" s="492"/>
      <c r="C93" s="494">
        <f>C3</f>
        <v>9</v>
      </c>
      <c r="D93" s="494"/>
      <c r="E93"/>
      <c r="F93" s="42"/>
      <c r="G93" s="171"/>
      <c r="H93" s="171"/>
      <c r="I93" s="171"/>
      <c r="J93" s="171"/>
      <c r="K93" s="77"/>
      <c r="M93" s="593" t="s">
        <v>134</v>
      </c>
      <c r="N93" s="593"/>
      <c r="O93" s="593"/>
      <c r="P93" s="593"/>
      <c r="AB93" s="172"/>
      <c r="AC93" s="77"/>
      <c r="AD93" s="77"/>
      <c r="AE93" s="77"/>
      <c r="AF93" s="77"/>
    </row>
    <row r="94" spans="1:32" ht="6" customHeight="1">
      <c r="A94" s="79"/>
      <c r="B94" s="80"/>
      <c r="C94" s="78"/>
      <c r="D94" s="78"/>
      <c r="E94" s="78"/>
      <c r="F94" s="78"/>
      <c r="G94" s="78"/>
      <c r="H94" s="78"/>
      <c r="I94" s="78"/>
      <c r="J94" s="78"/>
      <c r="K94" s="78"/>
      <c r="M94" s="78"/>
      <c r="N94" s="78"/>
      <c r="O94" s="78"/>
      <c r="P94" s="78"/>
      <c r="AB94" s="78"/>
      <c r="AC94" s="77"/>
      <c r="AD94" s="77"/>
      <c r="AE94" s="77"/>
      <c r="AF94" s="77"/>
    </row>
    <row r="95" spans="1:16" ht="18.75" customHeight="1">
      <c r="A95" s="492" t="s">
        <v>25</v>
      </c>
      <c r="B95" s="492"/>
      <c r="C95" s="599" t="str">
        <f>C5</f>
        <v>Pesquisa Sísmica Marítima 3D na Bacia Sedimentar do Ceará - Programa CEARÁ_R11_3D</v>
      </c>
      <c r="D95" s="599"/>
      <c r="E95" s="599"/>
      <c r="F95" s="221"/>
      <c r="G95" s="221"/>
      <c r="H95" s="221"/>
      <c r="I95" s="221"/>
      <c r="J95" s="221"/>
      <c r="L95" s="173"/>
      <c r="M95" s="513" t="s">
        <v>135</v>
      </c>
      <c r="N95" s="513"/>
      <c r="O95" s="513"/>
      <c r="P95" s="513"/>
    </row>
    <row r="96" spans="1:16" ht="13.5" customHeight="1">
      <c r="A96" s="78"/>
      <c r="B96" s="78"/>
      <c r="C96" s="173"/>
      <c r="D96" s="173"/>
      <c r="E96" s="173"/>
      <c r="F96" s="173"/>
      <c r="G96" s="173"/>
      <c r="H96" s="173"/>
      <c r="I96" s="78"/>
      <c r="J96" s="78"/>
      <c r="K96" s="77"/>
      <c r="L96" s="173"/>
      <c r="M96" s="510" t="s">
        <v>26</v>
      </c>
      <c r="N96" s="510"/>
      <c r="O96" s="510"/>
      <c r="P96" s="510"/>
    </row>
    <row r="97" spans="1:16" ht="6" customHeight="1">
      <c r="A97" s="78"/>
      <c r="B97" s="78"/>
      <c r="C97" s="173"/>
      <c r="D97" s="173"/>
      <c r="E97" s="173"/>
      <c r="F97" s="173"/>
      <c r="G97" s="173"/>
      <c r="H97" s="173"/>
      <c r="I97" s="78"/>
      <c r="J97" s="78"/>
      <c r="K97" s="82"/>
      <c r="L97" s="82"/>
      <c r="M97" s="82"/>
      <c r="N97" s="82"/>
      <c r="O97" s="173"/>
      <c r="P97" s="173"/>
    </row>
    <row r="98" spans="1:16" ht="15.75" customHeight="1">
      <c r="A98" s="492" t="s">
        <v>27</v>
      </c>
      <c r="B98" s="492"/>
      <c r="C98" s="494" t="str">
        <f>C8</f>
        <v>02022.002064/2013</v>
      </c>
      <c r="D98" s="494"/>
      <c r="E98" s="494"/>
      <c r="F98" s="80"/>
      <c r="G98" s="492" t="s">
        <v>3</v>
      </c>
      <c r="H98" s="492"/>
      <c r="I98" s="600" t="str">
        <f>I8</f>
        <v>XXXX</v>
      </c>
      <c r="J98" s="600"/>
      <c r="K98" s="82"/>
      <c r="L98" s="82"/>
      <c r="M98" s="82"/>
      <c r="N98" s="82"/>
      <c r="P98" s="47" t="s">
        <v>121</v>
      </c>
    </row>
    <row r="99" spans="1:27" s="175" customFormat="1" ht="6" customHeight="1">
      <c r="A99" s="174"/>
      <c r="R99" s="64"/>
      <c r="S99" s="64"/>
      <c r="T99" s="64"/>
      <c r="U99" s="64"/>
      <c r="V99" s="64"/>
      <c r="W99" s="64"/>
      <c r="X99" s="64"/>
      <c r="Y99" s="64"/>
      <c r="Z99" s="64"/>
      <c r="AA99" s="64"/>
    </row>
    <row r="100" spans="1:16" ht="17.25" customHeight="1">
      <c r="A100" s="593" t="s">
        <v>288</v>
      </c>
      <c r="B100" s="593"/>
      <c r="C100" s="593"/>
      <c r="D100" s="593"/>
      <c r="E100" s="593"/>
      <c r="F100" s="593"/>
      <c r="G100" s="593"/>
      <c r="H100" s="593"/>
      <c r="I100" s="593"/>
      <c r="J100" s="593"/>
      <c r="K100" s="593"/>
      <c r="L100" s="222"/>
      <c r="N100" s="175"/>
      <c r="O100" s="222"/>
      <c r="P100" s="222"/>
    </row>
    <row r="101" spans="1:16" ht="12.75" customHeight="1">
      <c r="A101" s="594" t="s">
        <v>34</v>
      </c>
      <c r="B101" s="595" t="s">
        <v>118</v>
      </c>
      <c r="C101" s="595"/>
      <c r="D101" s="595"/>
      <c r="E101" s="596" t="s">
        <v>289</v>
      </c>
      <c r="F101" s="178" t="s">
        <v>257</v>
      </c>
      <c r="G101" s="178" t="s">
        <v>227</v>
      </c>
      <c r="H101" s="597" t="s">
        <v>290</v>
      </c>
      <c r="I101" s="596" t="s">
        <v>291</v>
      </c>
      <c r="J101" s="596"/>
      <c r="K101" s="598" t="s">
        <v>292</v>
      </c>
      <c r="L101" s="222"/>
      <c r="M101" s="222"/>
      <c r="N101" s="222"/>
      <c r="O101" s="222"/>
      <c r="P101" s="222"/>
    </row>
    <row r="102" spans="1:16" ht="12.75" customHeight="1">
      <c r="A102" s="594"/>
      <c r="B102" s="595"/>
      <c r="C102" s="595"/>
      <c r="D102" s="595"/>
      <c r="E102" s="596"/>
      <c r="F102" s="183" t="s">
        <v>261</v>
      </c>
      <c r="G102" s="183" t="s">
        <v>262</v>
      </c>
      <c r="H102" s="597"/>
      <c r="I102" s="596"/>
      <c r="J102" s="596"/>
      <c r="K102" s="598"/>
      <c r="L102" s="222"/>
      <c r="M102" s="222"/>
      <c r="N102" s="222"/>
      <c r="O102" s="222"/>
      <c r="P102" s="222"/>
    </row>
    <row r="103" spans="1:16" ht="12.75" customHeight="1">
      <c r="A103" s="594"/>
      <c r="B103" s="595"/>
      <c r="C103" s="595"/>
      <c r="D103" s="595"/>
      <c r="E103" s="596"/>
      <c r="F103" s="183" t="s">
        <v>264</v>
      </c>
      <c r="G103" s="185" t="s">
        <v>265</v>
      </c>
      <c r="H103" s="597"/>
      <c r="I103" s="596"/>
      <c r="J103" s="596"/>
      <c r="K103" s="598"/>
      <c r="L103" s="222"/>
      <c r="M103" s="222"/>
      <c r="P103" s="222"/>
    </row>
    <row r="104" spans="1:16" ht="14.25" customHeight="1">
      <c r="A104" s="594"/>
      <c r="B104" s="595"/>
      <c r="C104" s="595"/>
      <c r="D104" s="595"/>
      <c r="E104" s="596"/>
      <c r="F104" s="225" t="s">
        <v>236</v>
      </c>
      <c r="G104" s="225" t="s">
        <v>236</v>
      </c>
      <c r="H104" s="597"/>
      <c r="I104" s="596"/>
      <c r="J104" s="596"/>
      <c r="K104" s="598"/>
      <c r="L104" s="222"/>
      <c r="M104" s="222"/>
      <c r="P104" s="222"/>
    </row>
    <row r="105" spans="1:11" ht="12.75" customHeight="1">
      <c r="A105" s="587">
        <v>10</v>
      </c>
      <c r="B105" s="589" t="s">
        <v>122</v>
      </c>
      <c r="C105" s="589"/>
      <c r="D105" s="589"/>
      <c r="E105" s="588">
        <f>'Relatório PCP - Tabela 6'!K25</f>
        <v>0</v>
      </c>
      <c r="F105" s="583"/>
      <c r="G105" s="189"/>
      <c r="H105" s="203"/>
      <c r="I105" s="586">
        <f>IF(H105=0,"",G105*100/SUM(G$105:G$109))</f>
      </c>
      <c r="J105" s="586"/>
      <c r="K105" s="232" t="str">
        <f>'PCP - Tabela 2'!E93&amp;IF('PCP - Tabela 2'!E93=0,"",": ")&amp;IF('PCP - Tabela 2'!G93=100,'PCP - Tabela 2'!G93,IF('PCP - Tabela 2'!G93&lt;10,"   "&amp;'PCP - Tabela 2'!G93,"  "&amp;'PCP - Tabela 2'!G93))</f>
        <v>   </v>
      </c>
    </row>
    <row r="106" spans="1:11" ht="12.75" customHeight="1">
      <c r="A106" s="587"/>
      <c r="B106" s="589"/>
      <c r="C106" s="589"/>
      <c r="D106" s="589"/>
      <c r="E106" s="588"/>
      <c r="F106" s="583"/>
      <c r="G106" s="192"/>
      <c r="H106" s="193"/>
      <c r="I106" s="584">
        <f>IF(H106=0,"",G106*100/SUM(G$105:G$109))</f>
      </c>
      <c r="J106" s="584"/>
      <c r="K106" s="230" t="str">
        <f>'PCP - Tabela 2'!E94&amp;IF('PCP - Tabela 2'!E94=0,"",": ")&amp;IF('PCP - Tabela 2'!G94=100,'PCP - Tabela 2'!G94,IF('PCP - Tabela 2'!G94&lt;10,"   "&amp;'PCP - Tabela 2'!G94,"  "&amp;'PCP - Tabela 2'!G94))</f>
        <v>   </v>
      </c>
    </row>
    <row r="107" spans="1:11" ht="12.75" customHeight="1">
      <c r="A107" s="587"/>
      <c r="B107" s="589"/>
      <c r="C107" s="589"/>
      <c r="D107" s="589"/>
      <c r="E107" s="588"/>
      <c r="F107" s="583"/>
      <c r="G107" s="192"/>
      <c r="H107" s="193"/>
      <c r="I107" s="584">
        <f>IF(H107=0,"",G107*100/SUM(G$105:G$109))</f>
      </c>
      <c r="J107" s="584"/>
      <c r="K107" s="230" t="str">
        <f>'PCP - Tabela 2'!E95&amp;IF('PCP - Tabela 2'!E95=0,"",": ")&amp;IF('PCP - Tabela 2'!G95=100,'PCP - Tabela 2'!G95,IF('PCP - Tabela 2'!G95&lt;10,"   "&amp;'PCP - Tabela 2'!G95,"  "&amp;'PCP - Tabela 2'!G95))</f>
        <v>   </v>
      </c>
    </row>
    <row r="108" spans="1:11" ht="12.75" customHeight="1">
      <c r="A108" s="587"/>
      <c r="B108" s="589"/>
      <c r="C108" s="589"/>
      <c r="D108" s="589"/>
      <c r="E108" s="588"/>
      <c r="F108" s="583"/>
      <c r="G108" s="196"/>
      <c r="H108" s="197"/>
      <c r="I108" s="584">
        <f>IF(H108=0,"",G108*100/SUM(G$105:G$109))</f>
      </c>
      <c r="J108" s="584"/>
      <c r="K108" s="230" t="str">
        <f>'PCP - Tabela 2'!E96&amp;IF('PCP - Tabela 2'!E96=0,"",": ")&amp;IF('PCP - Tabela 2'!G96=100,'PCP - Tabela 2'!G96,IF('PCP - Tabela 2'!G96&lt;10,"   "&amp;'PCP - Tabela 2'!G96,"  "&amp;'PCP - Tabela 2'!G96))</f>
        <v>   </v>
      </c>
    </row>
    <row r="109" spans="1:11" ht="12.75" customHeight="1">
      <c r="A109" s="587"/>
      <c r="B109" s="589"/>
      <c r="C109" s="589"/>
      <c r="D109" s="589"/>
      <c r="E109" s="588"/>
      <c r="F109" s="583"/>
      <c r="G109" s="198"/>
      <c r="H109" s="199"/>
      <c r="I109" s="584">
        <f>IF(H109=0,"",G109*100/SUM(G$105:G$109))</f>
      </c>
      <c r="J109" s="584"/>
      <c r="K109" s="230" t="str">
        <f>'PCP - Tabela 2'!E97&amp;IF('PCP - Tabela 2'!E97=0,"",": ")&amp;IF('PCP - Tabela 2'!G97=100,'PCP - Tabela 2'!G97,IF('PCP - Tabela 2'!G97&lt;10,"   "&amp;'PCP - Tabela 2'!G97,"  "&amp;'PCP - Tabela 2'!G97))</f>
        <v>   </v>
      </c>
    </row>
    <row r="110" spans="1:11" ht="12.75" customHeight="1">
      <c r="A110" s="587"/>
      <c r="B110" s="589"/>
      <c r="C110" s="589"/>
      <c r="D110" s="589"/>
      <c r="E110" s="588"/>
      <c r="F110" s="583"/>
      <c r="G110" s="200">
        <f>E105+F105-SUM(G105:G109)</f>
        <v>0</v>
      </c>
      <c r="H110" s="201" t="s">
        <v>263</v>
      </c>
      <c r="I110" s="585">
        <f>IF(E105+F105=0,"",G110/(E105+F105)*100)</f>
      </c>
      <c r="J110" s="585"/>
      <c r="K110" s="231"/>
    </row>
    <row r="111" spans="1:11" ht="12.75" customHeight="1">
      <c r="A111" s="587">
        <v>11</v>
      </c>
      <c r="B111" s="589" t="s">
        <v>123</v>
      </c>
      <c r="C111" s="589"/>
      <c r="D111" s="589"/>
      <c r="E111" s="588">
        <f>'Relatório PCP - Tabela 6'!K26</f>
        <v>0</v>
      </c>
      <c r="F111" s="583"/>
      <c r="G111" s="189"/>
      <c r="H111" s="203"/>
      <c r="I111" s="586">
        <f>IF(H111=0,"",G111*100/SUM(G$111:G$115))</f>
      </c>
      <c r="J111" s="586"/>
      <c r="K111" s="232" t="str">
        <f>'PCP - Tabela 2'!E98&amp;IF('PCP - Tabela 2'!E98=0,"",": ")&amp;IF('PCP - Tabela 2'!G98=100,'PCP - Tabela 2'!G98,IF('PCP - Tabela 2'!G98&lt;10,"   "&amp;'PCP - Tabela 2'!G98,"  "&amp;'PCP - Tabela 2'!G98))</f>
        <v>   </v>
      </c>
    </row>
    <row r="112" spans="1:11" ht="12.75" customHeight="1">
      <c r="A112" s="587"/>
      <c r="B112" s="589"/>
      <c r="C112" s="589"/>
      <c r="D112" s="589"/>
      <c r="E112" s="588"/>
      <c r="F112" s="583"/>
      <c r="G112" s="192"/>
      <c r="H112" s="193"/>
      <c r="I112" s="584">
        <f>IF(H112=0,"",G112*100/SUM(G$111:G$115))</f>
      </c>
      <c r="J112" s="584"/>
      <c r="K112" s="230" t="str">
        <f>'PCP - Tabela 2'!E99&amp;IF('PCP - Tabela 2'!E99=0,"",": ")&amp;IF('PCP - Tabela 2'!G99=100,'PCP - Tabela 2'!G99,IF('PCP - Tabela 2'!G99&lt;10,"   "&amp;'PCP - Tabela 2'!G99,"  "&amp;'PCP - Tabela 2'!G99))</f>
        <v>   </v>
      </c>
    </row>
    <row r="113" spans="1:11" ht="12.75" customHeight="1">
      <c r="A113" s="587"/>
      <c r="B113" s="589"/>
      <c r="C113" s="589"/>
      <c r="D113" s="589"/>
      <c r="E113" s="588"/>
      <c r="F113" s="583"/>
      <c r="G113" s="192"/>
      <c r="H113" s="193"/>
      <c r="I113" s="584">
        <f>IF(H113=0,"",G113*100/SUM(G$111:G$115))</f>
      </c>
      <c r="J113" s="584"/>
      <c r="K113" s="230" t="str">
        <f>'PCP - Tabela 2'!E100&amp;IF('PCP - Tabela 2'!E100=0,"",": ")&amp;IF('PCP - Tabela 2'!G100=100,'PCP - Tabela 2'!G100,IF('PCP - Tabela 2'!G100&lt;10,"   "&amp;'PCP - Tabela 2'!G100,"  "&amp;'PCP - Tabela 2'!G100))</f>
        <v>   </v>
      </c>
    </row>
    <row r="114" spans="1:11" ht="12.75" customHeight="1">
      <c r="A114" s="587"/>
      <c r="B114" s="589"/>
      <c r="C114" s="589"/>
      <c r="D114" s="589"/>
      <c r="E114" s="588"/>
      <c r="F114" s="583"/>
      <c r="G114" s="196"/>
      <c r="H114" s="197"/>
      <c r="I114" s="584">
        <f>IF(H114=0,"",G114*100/SUM(G$111:G$115))</f>
      </c>
      <c r="J114" s="584"/>
      <c r="K114" s="230" t="str">
        <f>'PCP - Tabela 2'!E101&amp;IF('PCP - Tabela 2'!E101=0,"",": ")&amp;IF('PCP - Tabela 2'!G101=100,'PCP - Tabela 2'!G101,IF('PCP - Tabela 2'!G101&lt;10,"   "&amp;'PCP - Tabela 2'!G101,"  "&amp;'PCP - Tabela 2'!G101))</f>
        <v>   </v>
      </c>
    </row>
    <row r="115" spans="1:11" ht="12.75" customHeight="1">
      <c r="A115" s="587"/>
      <c r="B115" s="589"/>
      <c r="C115" s="589"/>
      <c r="D115" s="589"/>
      <c r="E115" s="588"/>
      <c r="F115" s="583"/>
      <c r="G115" s="198"/>
      <c r="H115" s="199"/>
      <c r="I115" s="584">
        <f>IF(H115=0,"",G115*100/SUM(G$111:G$115))</f>
      </c>
      <c r="J115" s="584"/>
      <c r="K115" s="230" t="str">
        <f>'PCP - Tabela 2'!E102&amp;IF('PCP - Tabela 2'!E102=0,"",": ")&amp;IF('PCP - Tabela 2'!G102=100,'PCP - Tabela 2'!G102,IF('PCP - Tabela 2'!G102&lt;10,"   "&amp;'PCP - Tabela 2'!G102,"  "&amp;'PCP - Tabela 2'!G102))</f>
        <v>   </v>
      </c>
    </row>
    <row r="116" spans="1:11" ht="12.75" customHeight="1">
      <c r="A116" s="587"/>
      <c r="B116" s="589"/>
      <c r="C116" s="589"/>
      <c r="D116" s="589"/>
      <c r="E116" s="588"/>
      <c r="F116" s="583"/>
      <c r="G116" s="200">
        <f>E111+F111-SUM(G111:G115)</f>
        <v>0</v>
      </c>
      <c r="H116" s="201" t="s">
        <v>263</v>
      </c>
      <c r="I116" s="585">
        <f>IF(E111+F111=0,"",G116/(E111+F111)*100)</f>
      </c>
      <c r="J116" s="585"/>
      <c r="K116" s="231"/>
    </row>
    <row r="117" spans="1:12" ht="12.75" customHeight="1">
      <c r="A117" s="587">
        <v>12</v>
      </c>
      <c r="B117" s="589" t="s">
        <v>124</v>
      </c>
      <c r="C117" s="589"/>
      <c r="D117" s="589"/>
      <c r="E117" s="588">
        <f>'Relatório PCP - Tabela 6'!K27</f>
        <v>0</v>
      </c>
      <c r="F117" s="583"/>
      <c r="G117" s="189"/>
      <c r="H117" s="203"/>
      <c r="I117" s="586">
        <f>IF(H117=0,"",G117*100/SUM(G$117:G$121))</f>
      </c>
      <c r="J117" s="586"/>
      <c r="K117" s="232" t="str">
        <f>'PCP - Tabela 2'!E103&amp;IF('PCP - Tabela 2'!E103=0,"",": ")&amp;IF('PCP - Tabela 2'!G103=100,'PCP - Tabela 2'!G103,IF('PCP - Tabela 2'!G103&lt;10,"   "&amp;'PCP - Tabela 2'!G103,"  "&amp;'PCP - Tabela 2'!G103))</f>
        <v>   </v>
      </c>
      <c r="L117" s="77"/>
    </row>
    <row r="118" spans="1:12" ht="12.75" customHeight="1">
      <c r="A118" s="587"/>
      <c r="B118" s="589"/>
      <c r="C118" s="589"/>
      <c r="D118" s="589"/>
      <c r="E118" s="588"/>
      <c r="F118" s="583"/>
      <c r="G118" s="192"/>
      <c r="H118" s="193"/>
      <c r="I118" s="584">
        <f>IF(H118=0,"",G118*100/SUM(G$117:G$121))</f>
      </c>
      <c r="J118" s="584"/>
      <c r="K118" s="230" t="str">
        <f>'PCP - Tabela 2'!E104&amp;IF('PCP - Tabela 2'!E104=0,"",": ")&amp;IF('PCP - Tabela 2'!G104=100,'PCP - Tabela 2'!G104,IF('PCP - Tabela 2'!G104&lt;10,"   "&amp;'PCP - Tabela 2'!G104,"  "&amp;'PCP - Tabela 2'!G104))</f>
        <v>   </v>
      </c>
      <c r="L118" s="77"/>
    </row>
    <row r="119" spans="1:12" ht="12.75" customHeight="1">
      <c r="A119" s="587"/>
      <c r="B119" s="589"/>
      <c r="C119" s="589"/>
      <c r="D119" s="589"/>
      <c r="E119" s="588"/>
      <c r="F119" s="583"/>
      <c r="G119" s="192"/>
      <c r="H119" s="193"/>
      <c r="I119" s="584">
        <f>IF(H119=0,"",G119*100/SUM(G$117:G$121))</f>
      </c>
      <c r="J119" s="584"/>
      <c r="K119" s="230" t="str">
        <f>'PCP - Tabela 2'!E105&amp;IF('PCP - Tabela 2'!E105=0,"",": ")&amp;IF('PCP - Tabela 2'!G105=100,'PCP - Tabela 2'!G105,IF('PCP - Tabela 2'!G105&lt;10,"   "&amp;'PCP - Tabela 2'!G105,"  "&amp;'PCP - Tabela 2'!G105))</f>
        <v>   </v>
      </c>
      <c r="L119" s="77"/>
    </row>
    <row r="120" spans="1:12" ht="12.75" customHeight="1">
      <c r="A120" s="587"/>
      <c r="B120" s="589"/>
      <c r="C120" s="589"/>
      <c r="D120" s="589"/>
      <c r="E120" s="588"/>
      <c r="F120" s="583"/>
      <c r="G120" s="196"/>
      <c r="H120" s="197"/>
      <c r="I120" s="584">
        <f>IF(H120=0,"",G120*100/SUM(G$117:G$121))</f>
      </c>
      <c r="J120" s="584"/>
      <c r="K120" s="230" t="str">
        <f>'PCP - Tabela 2'!E106&amp;IF('PCP - Tabela 2'!E106=0,"",": ")&amp;IF('PCP - Tabela 2'!G106=100,'PCP - Tabela 2'!G106,IF('PCP - Tabela 2'!G106&lt;10,"   "&amp;'PCP - Tabela 2'!G106,"  "&amp;'PCP - Tabela 2'!G106))</f>
        <v>   </v>
      </c>
      <c r="L120" s="77"/>
    </row>
    <row r="121" spans="1:12" ht="12.75" customHeight="1">
      <c r="A121" s="587"/>
      <c r="B121" s="589"/>
      <c r="C121" s="589"/>
      <c r="D121" s="589"/>
      <c r="E121" s="588"/>
      <c r="F121" s="583"/>
      <c r="G121" s="198"/>
      <c r="H121" s="199"/>
      <c r="I121" s="584">
        <f>IF(H121=0,"",G121*100/SUM(G$117:G$121))</f>
      </c>
      <c r="J121" s="584"/>
      <c r="K121" s="230" t="str">
        <f>'PCP - Tabela 2'!E107&amp;IF('PCP - Tabela 2'!E107=0,"",": ")&amp;IF('PCP - Tabela 2'!G107=100,'PCP - Tabela 2'!G107,IF('PCP - Tabela 2'!G107&lt;10,"   "&amp;'PCP - Tabela 2'!G107,"  "&amp;'PCP - Tabela 2'!G107))</f>
        <v>   </v>
      </c>
      <c r="L121" s="77"/>
    </row>
    <row r="122" spans="1:12" ht="12.75" customHeight="1">
      <c r="A122" s="587"/>
      <c r="B122" s="589"/>
      <c r="C122" s="589"/>
      <c r="D122" s="589"/>
      <c r="E122" s="588"/>
      <c r="F122" s="583"/>
      <c r="G122" s="200">
        <f>E117+F117-SUM(G117:G121)</f>
        <v>0</v>
      </c>
      <c r="H122" s="201" t="s">
        <v>263</v>
      </c>
      <c r="I122" s="585">
        <f>IF(E117+F117=0,"",G122/(E117+F117)*100)</f>
      </c>
      <c r="J122" s="585"/>
      <c r="K122" s="231"/>
      <c r="L122" s="77"/>
    </row>
    <row r="123" spans="1:32" ht="12.75" customHeight="1">
      <c r="A123" s="587">
        <v>13</v>
      </c>
      <c r="B123" s="589" t="s">
        <v>125</v>
      </c>
      <c r="C123" s="589"/>
      <c r="D123" s="589"/>
      <c r="E123" s="588">
        <f>'Relatório PCP - Tabela 6'!K28</f>
        <v>0</v>
      </c>
      <c r="F123" s="583"/>
      <c r="G123" s="189"/>
      <c r="H123" s="203"/>
      <c r="I123" s="586">
        <f>IF(H123=0,"",G123*100/SUM(G$123:G$127))</f>
      </c>
      <c r="J123" s="586"/>
      <c r="K123" s="232" t="str">
        <f>'PCP - Tabela 2'!E108&amp;IF('PCP - Tabela 2'!E108=0,"",": ")&amp;IF('PCP - Tabela 2'!G108=100,'PCP - Tabela 2'!G108,IF('PCP - Tabela 2'!G108&lt;10,"   "&amp;'PCP - Tabela 2'!G108,"  "&amp;'PCP - Tabela 2'!G108))</f>
        <v>   </v>
      </c>
      <c r="AB123" s="77"/>
      <c r="AD123" s="234"/>
      <c r="AE123" s="235"/>
      <c r="AF123" s="235"/>
    </row>
    <row r="124" spans="1:32" ht="12.75" customHeight="1">
      <c r="A124" s="587"/>
      <c r="B124" s="589"/>
      <c r="C124" s="589"/>
      <c r="D124" s="589"/>
      <c r="E124" s="588"/>
      <c r="F124" s="583"/>
      <c r="G124" s="192"/>
      <c r="H124" s="193"/>
      <c r="I124" s="584">
        <f>IF(H124=0,"",G124*100/SUM(G$123:G$127))</f>
      </c>
      <c r="J124" s="584"/>
      <c r="K124" s="230" t="str">
        <f>'PCP - Tabela 2'!E109&amp;IF('PCP - Tabela 2'!E109=0,"",": ")&amp;IF('PCP - Tabela 2'!G109=100,'PCP - Tabela 2'!G109,IF('PCP - Tabela 2'!G109&lt;10,"   "&amp;'PCP - Tabela 2'!G109,"  "&amp;'PCP - Tabela 2'!G109))</f>
        <v>   </v>
      </c>
      <c r="AB124" s="77"/>
      <c r="AD124" s="234"/>
      <c r="AE124" s="235"/>
      <c r="AF124" s="235"/>
    </row>
    <row r="125" spans="1:32" ht="12.75" customHeight="1">
      <c r="A125" s="587"/>
      <c r="B125" s="589"/>
      <c r="C125" s="589"/>
      <c r="D125" s="589"/>
      <c r="E125" s="588"/>
      <c r="F125" s="583"/>
      <c r="G125" s="192"/>
      <c r="H125" s="193"/>
      <c r="I125" s="584">
        <f>IF(H125=0,"",G125*100/SUM(G$123:G$127))</f>
      </c>
      <c r="J125" s="584"/>
      <c r="K125" s="230" t="str">
        <f>'PCP - Tabela 2'!E110&amp;IF('PCP - Tabela 2'!E110=0,"",": ")&amp;IF('PCP - Tabela 2'!G110=100,'PCP - Tabela 2'!G110,IF('PCP - Tabela 2'!G110&lt;10,"   "&amp;'PCP - Tabela 2'!G110,"  "&amp;'PCP - Tabela 2'!G110))</f>
        <v>   </v>
      </c>
      <c r="AB125" s="77"/>
      <c r="AD125" s="234"/>
      <c r="AE125" s="235"/>
      <c r="AF125" s="235"/>
    </row>
    <row r="126" spans="1:32" ht="12.75" customHeight="1">
      <c r="A126" s="587"/>
      <c r="B126" s="589"/>
      <c r="C126" s="589"/>
      <c r="D126" s="589"/>
      <c r="E126" s="588"/>
      <c r="F126" s="583"/>
      <c r="G126" s="196"/>
      <c r="H126" s="197"/>
      <c r="I126" s="584">
        <f>IF(H126=0,"",G126*100/SUM(G$123:G$127))</f>
      </c>
      <c r="J126" s="584"/>
      <c r="K126" s="230" t="str">
        <f>'PCP - Tabela 2'!E111&amp;IF('PCP - Tabela 2'!E111=0,"",": ")&amp;IF('PCP - Tabela 2'!G111=100,'PCP - Tabela 2'!G111,IF('PCP - Tabela 2'!G111&lt;10,"   "&amp;'PCP - Tabela 2'!G111,"  "&amp;'PCP - Tabela 2'!G111))</f>
        <v>   </v>
      </c>
      <c r="AB126" s="77"/>
      <c r="AD126" s="235"/>
      <c r="AE126" s="235"/>
      <c r="AF126" s="235"/>
    </row>
    <row r="127" spans="1:32" ht="12.75" customHeight="1">
      <c r="A127" s="587"/>
      <c r="B127" s="589"/>
      <c r="C127" s="589"/>
      <c r="D127" s="589"/>
      <c r="E127" s="588"/>
      <c r="F127" s="583"/>
      <c r="G127" s="198"/>
      <c r="H127" s="199"/>
      <c r="I127" s="584">
        <f>IF(H127=0,"",G127*100/SUM(G$123:G$127))</f>
      </c>
      <c r="J127" s="584"/>
      <c r="K127" s="230" t="str">
        <f>'PCP - Tabela 2'!E112&amp;IF('PCP - Tabela 2'!E112=0,"",": ")&amp;IF('PCP - Tabela 2'!G112=100,'PCP - Tabela 2'!G112,IF('PCP - Tabela 2'!G112&lt;10,"   "&amp;'PCP - Tabela 2'!G112,"  "&amp;'PCP - Tabela 2'!G112))</f>
        <v>   </v>
      </c>
      <c r="AB127" s="77"/>
      <c r="AD127" s="77"/>
      <c r="AE127" s="77"/>
      <c r="AF127" s="77"/>
    </row>
    <row r="128" spans="1:32" ht="12.75" customHeight="1">
      <c r="A128" s="587"/>
      <c r="B128" s="589"/>
      <c r="C128" s="589"/>
      <c r="D128" s="589"/>
      <c r="E128" s="588"/>
      <c r="F128" s="583"/>
      <c r="G128" s="200">
        <f>E123+F123-SUM(G123:G127)</f>
        <v>0</v>
      </c>
      <c r="H128" s="201" t="s">
        <v>263</v>
      </c>
      <c r="I128" s="585">
        <f>IF(E123+F123=0,"",G128/(E123+F123)*100)</f>
      </c>
      <c r="J128" s="585"/>
      <c r="K128" s="231"/>
      <c r="AB128" s="77"/>
      <c r="AD128" s="77"/>
      <c r="AE128" s="77"/>
      <c r="AF128" s="77"/>
    </row>
    <row r="129" spans="1:32" ht="12.75" customHeight="1">
      <c r="A129" s="580">
        <v>14</v>
      </c>
      <c r="B129" s="589" t="s">
        <v>126</v>
      </c>
      <c r="C129" s="589"/>
      <c r="D129" s="589"/>
      <c r="E129" s="588">
        <f>'Relatório PCP - Tabela 6'!K29</f>
        <v>0</v>
      </c>
      <c r="F129" s="583"/>
      <c r="G129" s="189"/>
      <c r="H129" s="203"/>
      <c r="I129" s="586">
        <f>IF(H129=0,"",G129*100/SUM(G$129:G$133))</f>
      </c>
      <c r="J129" s="586"/>
      <c r="K129" s="232" t="str">
        <f>'PCP - Tabela 2'!E113&amp;IF('PCP - Tabela 2'!E113=0,"",": ")&amp;IF('PCP - Tabela 2'!G113=100,'PCP - Tabela 2'!G113,IF('PCP - Tabela 2'!G113&lt;10,"   "&amp;'PCP - Tabela 2'!G113,"  "&amp;'PCP - Tabela 2'!G113))</f>
        <v>   </v>
      </c>
      <c r="AB129" s="77"/>
      <c r="AD129" s="77"/>
      <c r="AE129" s="77"/>
      <c r="AF129" s="77"/>
    </row>
    <row r="130" spans="1:32" ht="12.75" customHeight="1">
      <c r="A130" s="580"/>
      <c r="B130" s="589"/>
      <c r="C130" s="589"/>
      <c r="D130" s="589"/>
      <c r="E130" s="588"/>
      <c r="F130" s="583"/>
      <c r="G130" s="192"/>
      <c r="H130" s="193"/>
      <c r="I130" s="584">
        <f>IF(H130=0,"",G130*100/SUM(G$129:G$133))</f>
      </c>
      <c r="J130" s="584"/>
      <c r="K130" s="230" t="str">
        <f>'PCP - Tabela 2'!E114&amp;IF('PCP - Tabela 2'!E114=0,"",": ")&amp;IF('PCP - Tabela 2'!G114=100,'PCP - Tabela 2'!G114,IF('PCP - Tabela 2'!G114&lt;10,"   "&amp;'PCP - Tabela 2'!G114,"  "&amp;'PCP - Tabela 2'!G114))</f>
        <v>   </v>
      </c>
      <c r="AB130" s="77"/>
      <c r="AD130" s="77"/>
      <c r="AE130" s="77"/>
      <c r="AF130" s="77"/>
    </row>
    <row r="131" spans="1:32" ht="12.75" customHeight="1">
      <c r="A131" s="580"/>
      <c r="B131" s="589"/>
      <c r="C131" s="589"/>
      <c r="D131" s="589"/>
      <c r="E131" s="588"/>
      <c r="F131" s="583"/>
      <c r="G131" s="192"/>
      <c r="H131" s="193"/>
      <c r="I131" s="584">
        <f>IF(H131=0,"",G131*100/SUM(G$129:G$133))</f>
      </c>
      <c r="J131" s="584"/>
      <c r="K131" s="230" t="str">
        <f>'PCP - Tabela 2'!E115&amp;IF('PCP - Tabela 2'!E115=0,"",": ")&amp;IF('PCP - Tabela 2'!G115=100,'PCP - Tabela 2'!G115,IF('PCP - Tabela 2'!G115&lt;10,"   "&amp;'PCP - Tabela 2'!G115,"  "&amp;'PCP - Tabela 2'!G115))</f>
        <v>   </v>
      </c>
      <c r="AB131" s="77"/>
      <c r="AD131" s="77"/>
      <c r="AE131" s="77"/>
      <c r="AF131" s="77"/>
    </row>
    <row r="132" spans="1:32" ht="12.75" customHeight="1">
      <c r="A132" s="580"/>
      <c r="B132" s="589"/>
      <c r="C132" s="589"/>
      <c r="D132" s="589"/>
      <c r="E132" s="588"/>
      <c r="F132" s="583"/>
      <c r="G132" s="196"/>
      <c r="H132" s="197"/>
      <c r="I132" s="584">
        <f>IF(H132=0,"",G132*100/SUM(G$129:G$133))</f>
      </c>
      <c r="J132" s="584"/>
      <c r="K132" s="230" t="str">
        <f>'PCP - Tabela 2'!E116&amp;IF('PCP - Tabela 2'!E116=0,"",": ")&amp;IF('PCP - Tabela 2'!G116=100,'PCP - Tabela 2'!G116,IF('PCP - Tabela 2'!G116&lt;10,"   "&amp;'PCP - Tabela 2'!G116,"  "&amp;'PCP - Tabela 2'!G116))</f>
        <v>   </v>
      </c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77"/>
      <c r="AD132" s="77"/>
      <c r="AE132" s="77"/>
      <c r="AF132" s="77"/>
    </row>
    <row r="133" spans="1:32" ht="12.75" customHeight="1">
      <c r="A133" s="580"/>
      <c r="B133" s="589"/>
      <c r="C133" s="589"/>
      <c r="D133" s="589"/>
      <c r="E133" s="588"/>
      <c r="F133" s="583"/>
      <c r="G133" s="198"/>
      <c r="H133" s="199"/>
      <c r="I133" s="584">
        <f>IF(H133=0,"",G133*100/SUM(G$129:G$133))</f>
      </c>
      <c r="J133" s="584"/>
      <c r="K133" s="230" t="str">
        <f>'PCP - Tabela 2'!E117&amp;IF('PCP - Tabela 2'!E117=0,"",": ")&amp;IF('PCP - Tabela 2'!G117=100,'PCP - Tabela 2'!G117,IF('PCP - Tabela 2'!G117&lt;10,"   "&amp;'PCP - Tabela 2'!G117,"  "&amp;'PCP - Tabela 2'!G117))</f>
        <v>   </v>
      </c>
      <c r="AB133" s="77"/>
      <c r="AD133" s="78"/>
      <c r="AE133" s="220"/>
      <c r="AF133" s="220"/>
    </row>
    <row r="134" spans="1:32" ht="12.75" customHeight="1">
      <c r="A134" s="580"/>
      <c r="B134" s="589"/>
      <c r="C134" s="589"/>
      <c r="D134" s="589"/>
      <c r="E134" s="588"/>
      <c r="F134" s="583"/>
      <c r="G134" s="200">
        <f>E129+F129-SUM(G129:G133)</f>
        <v>0</v>
      </c>
      <c r="H134" s="201" t="s">
        <v>263</v>
      </c>
      <c r="I134" s="579">
        <f>IF(E129+F129=0,"",G134/(E129+F129)*100)</f>
      </c>
      <c r="J134" s="579"/>
      <c r="K134" s="231"/>
      <c r="AB134" s="77"/>
      <c r="AD134" s="78"/>
      <c r="AE134" s="220"/>
      <c r="AF134" s="220"/>
    </row>
    <row r="135" spans="2:32" ht="12.75" customHeight="1">
      <c r="B135" s="64"/>
      <c r="C135" s="64"/>
      <c r="AB135" s="77"/>
      <c r="AC135" s="77"/>
      <c r="AD135" s="78"/>
      <c r="AE135" s="220"/>
      <c r="AF135" s="220"/>
    </row>
    <row r="136" spans="1:16" ht="23.25" customHeight="1">
      <c r="A136" s="492" t="s">
        <v>23</v>
      </c>
      <c r="B136" s="492"/>
      <c r="C136" s="599" t="str">
        <f>C1</f>
        <v>PGS Investigação Petrolífera LTDA</v>
      </c>
      <c r="D136" s="599"/>
      <c r="E136" s="599"/>
      <c r="F136" s="599"/>
      <c r="G136" s="599"/>
      <c r="H136" s="599"/>
      <c r="I136" s="221"/>
      <c r="J136" s="221"/>
      <c r="K136" s="77"/>
      <c r="L136" s="168"/>
      <c r="M136" s="601" t="s">
        <v>24</v>
      </c>
      <c r="N136" s="601"/>
      <c r="O136" s="601"/>
      <c r="P136" s="601"/>
    </row>
    <row r="137" spans="1:16" ht="6" customHeight="1">
      <c r="A137" s="78"/>
      <c r="B137" s="78"/>
      <c r="C137" s="78"/>
      <c r="D137" s="78"/>
      <c r="E137" s="78"/>
      <c r="F137" s="78"/>
      <c r="G137" s="78"/>
      <c r="H137" s="169"/>
      <c r="I137" s="170"/>
      <c r="J137" s="170"/>
      <c r="K137" s="170"/>
      <c r="L137" s="170"/>
      <c r="M137" s="170"/>
      <c r="N137" s="170"/>
      <c r="O137" s="170"/>
      <c r="P137" s="78"/>
    </row>
    <row r="138" spans="1:16" ht="17.25" customHeight="1">
      <c r="A138" s="492" t="s">
        <v>28</v>
      </c>
      <c r="B138" s="492"/>
      <c r="C138" s="494">
        <f>C3</f>
        <v>9</v>
      </c>
      <c r="D138" s="494"/>
      <c r="E138"/>
      <c r="F138" s="42"/>
      <c r="G138" s="171"/>
      <c r="H138" s="171"/>
      <c r="I138" s="171"/>
      <c r="J138" s="171"/>
      <c r="K138" s="77"/>
      <c r="L138" s="172"/>
      <c r="M138" s="593" t="s">
        <v>134</v>
      </c>
      <c r="N138" s="593"/>
      <c r="O138" s="593"/>
      <c r="P138" s="593"/>
    </row>
    <row r="139" spans="1:16" ht="6" customHeight="1">
      <c r="A139" s="79"/>
      <c r="B139" s="80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</row>
    <row r="140" spans="1:16" ht="18.75" customHeight="1">
      <c r="A140" s="492" t="s">
        <v>25</v>
      </c>
      <c r="B140" s="492"/>
      <c r="C140" s="599" t="str">
        <f>C5</f>
        <v>Pesquisa Sísmica Marítima 3D na Bacia Sedimentar do Ceará - Programa CEARÁ_R11_3D</v>
      </c>
      <c r="D140" s="599"/>
      <c r="E140" s="599"/>
      <c r="F140" s="221"/>
      <c r="G140" s="221"/>
      <c r="H140" s="221"/>
      <c r="I140" s="221"/>
      <c r="J140" s="221"/>
      <c r="L140" s="173"/>
      <c r="M140" s="513" t="s">
        <v>135</v>
      </c>
      <c r="N140" s="513"/>
      <c r="O140" s="513"/>
      <c r="P140" s="513"/>
    </row>
    <row r="141" spans="1:16" ht="13.5" customHeight="1">
      <c r="A141" s="78"/>
      <c r="B141" s="78"/>
      <c r="C141" s="173"/>
      <c r="D141" s="173"/>
      <c r="E141" s="173"/>
      <c r="F141" s="173"/>
      <c r="G141" s="173"/>
      <c r="H141" s="173"/>
      <c r="I141" s="78"/>
      <c r="J141" s="78"/>
      <c r="K141" s="77"/>
      <c r="L141" s="173"/>
      <c r="M141" s="510" t="s">
        <v>26</v>
      </c>
      <c r="N141" s="510"/>
      <c r="O141" s="510"/>
      <c r="P141" s="510"/>
    </row>
    <row r="142" spans="1:16" ht="6" customHeight="1">
      <c r="A142" s="78"/>
      <c r="B142" s="78"/>
      <c r="C142" s="173"/>
      <c r="D142" s="173"/>
      <c r="E142" s="173"/>
      <c r="F142" s="173"/>
      <c r="G142" s="173"/>
      <c r="H142" s="173"/>
      <c r="I142" s="78"/>
      <c r="J142" s="78"/>
      <c r="K142" s="82"/>
      <c r="L142" s="82"/>
      <c r="M142" s="82"/>
      <c r="N142" s="82"/>
      <c r="O142" s="173"/>
      <c r="P142" s="173"/>
    </row>
    <row r="143" spans="1:16" ht="15.75" customHeight="1">
      <c r="A143" s="492" t="s">
        <v>27</v>
      </c>
      <c r="B143" s="492"/>
      <c r="C143" s="494" t="str">
        <f>C8</f>
        <v>02022.002064/2013</v>
      </c>
      <c r="D143" s="494"/>
      <c r="E143" s="494"/>
      <c r="F143" s="80"/>
      <c r="G143" s="492" t="s">
        <v>3</v>
      </c>
      <c r="H143" s="492"/>
      <c r="I143" s="600" t="str">
        <f>I8</f>
        <v>XXXX</v>
      </c>
      <c r="J143" s="600"/>
      <c r="K143" s="82"/>
      <c r="L143" s="82"/>
      <c r="M143" s="82"/>
      <c r="N143" s="82"/>
      <c r="P143" s="47" t="s">
        <v>127</v>
      </c>
    </row>
    <row r="144" spans="1:27" s="175" customFormat="1" ht="6" customHeight="1">
      <c r="A144" s="17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</row>
    <row r="145" spans="1:16" ht="17.25" customHeight="1">
      <c r="A145" s="593" t="s">
        <v>288</v>
      </c>
      <c r="B145" s="593"/>
      <c r="C145" s="593"/>
      <c r="D145" s="593"/>
      <c r="E145" s="593"/>
      <c r="F145" s="593"/>
      <c r="G145" s="593"/>
      <c r="H145" s="593"/>
      <c r="I145" s="593"/>
      <c r="J145" s="593"/>
      <c r="K145" s="593"/>
      <c r="L145" s="222"/>
      <c r="O145" s="236"/>
      <c r="P145" s="222"/>
    </row>
    <row r="146" spans="1:16" ht="12.75" customHeight="1">
      <c r="A146" s="594" t="s">
        <v>34</v>
      </c>
      <c r="B146" s="595" t="s">
        <v>118</v>
      </c>
      <c r="C146" s="595"/>
      <c r="D146" s="595"/>
      <c r="E146" s="596" t="s">
        <v>289</v>
      </c>
      <c r="F146" s="178" t="s">
        <v>257</v>
      </c>
      <c r="G146" s="178" t="s">
        <v>227</v>
      </c>
      <c r="H146" s="597" t="s">
        <v>290</v>
      </c>
      <c r="I146" s="596" t="s">
        <v>291</v>
      </c>
      <c r="J146" s="596"/>
      <c r="K146" s="598" t="s">
        <v>292</v>
      </c>
      <c r="L146" s="222"/>
      <c r="O146" s="236"/>
      <c r="P146" s="222"/>
    </row>
    <row r="147" spans="1:16" ht="12.75" customHeight="1">
      <c r="A147" s="594"/>
      <c r="B147" s="595"/>
      <c r="C147" s="595"/>
      <c r="D147" s="595"/>
      <c r="E147" s="596"/>
      <c r="F147" s="183" t="s">
        <v>261</v>
      </c>
      <c r="G147" s="183" t="s">
        <v>262</v>
      </c>
      <c r="H147" s="597"/>
      <c r="I147" s="596"/>
      <c r="J147" s="596"/>
      <c r="K147" s="598"/>
      <c r="L147" s="222"/>
      <c r="O147" s="236"/>
      <c r="P147" s="222"/>
    </row>
    <row r="148" spans="1:16" ht="12.75" customHeight="1">
      <c r="A148" s="594"/>
      <c r="B148" s="595"/>
      <c r="C148" s="595"/>
      <c r="D148" s="595"/>
      <c r="E148" s="596"/>
      <c r="F148" s="183" t="s">
        <v>264</v>
      </c>
      <c r="G148" s="185" t="s">
        <v>265</v>
      </c>
      <c r="H148" s="597"/>
      <c r="I148" s="596"/>
      <c r="J148" s="596"/>
      <c r="K148" s="598"/>
      <c r="L148" s="222"/>
      <c r="M148" s="173"/>
      <c r="P148" s="222"/>
    </row>
    <row r="149" spans="1:16" ht="14.25" customHeight="1">
      <c r="A149" s="594"/>
      <c r="B149" s="595"/>
      <c r="C149" s="595"/>
      <c r="D149" s="595"/>
      <c r="E149" s="596"/>
      <c r="F149" s="225" t="s">
        <v>236</v>
      </c>
      <c r="G149" s="225" t="s">
        <v>236</v>
      </c>
      <c r="H149" s="597"/>
      <c r="I149" s="596"/>
      <c r="J149" s="596"/>
      <c r="K149" s="598"/>
      <c r="L149" s="222"/>
      <c r="M149" s="48" t="s">
        <v>293</v>
      </c>
      <c r="N149" s="66" t="s">
        <v>129</v>
      </c>
      <c r="P149" s="222"/>
    </row>
    <row r="150" spans="1:11" ht="12.75" customHeight="1">
      <c r="A150" s="587">
        <v>15</v>
      </c>
      <c r="B150" s="589" t="s">
        <v>130</v>
      </c>
      <c r="C150" s="589"/>
      <c r="D150" s="589"/>
      <c r="E150" s="588">
        <f>'Relatório PCP - Tabela 6'!K30</f>
        <v>0</v>
      </c>
      <c r="F150" s="583"/>
      <c r="G150" s="189"/>
      <c r="H150" s="203"/>
      <c r="I150" s="590">
        <f>IF(H150=0,"",G150*100/SUM(G$150:G$154))</f>
      </c>
      <c r="J150" s="590"/>
      <c r="K150" s="232" t="str">
        <f>'PCP - Tabela 2'!E133&amp;IF('PCP - Tabela 2'!E133=0,"",": ")&amp;IF('PCP - Tabela 2'!G133=100,'PCP - Tabela 2'!G133,IF('PCP - Tabela 2'!G133&lt;10,"   "&amp;'PCP - Tabela 2'!G133,"  "&amp;'PCP - Tabela 2'!G133))</f>
        <v>   </v>
      </c>
    </row>
    <row r="151" spans="1:11" ht="12.75" customHeight="1">
      <c r="A151" s="587"/>
      <c r="B151" s="589"/>
      <c r="C151" s="589"/>
      <c r="D151" s="589"/>
      <c r="E151" s="588"/>
      <c r="F151" s="583"/>
      <c r="G151" s="192"/>
      <c r="H151" s="193"/>
      <c r="I151" s="591">
        <f>IF(H151=0,"",G151*100/SUM(G$150:G$154))</f>
      </c>
      <c r="J151" s="591"/>
      <c r="K151" s="230" t="str">
        <f>'PCP - Tabela 2'!E134&amp;IF('PCP - Tabela 2'!E134=0,"",": ")&amp;IF('PCP - Tabela 2'!G134=100,'PCP - Tabela 2'!G134,IF('PCP - Tabela 2'!G134&lt;10,"   "&amp;'PCP - Tabela 2'!G134,"  "&amp;'PCP - Tabela 2'!G134))</f>
        <v>   </v>
      </c>
    </row>
    <row r="152" spans="1:11" ht="12.75" customHeight="1">
      <c r="A152" s="587"/>
      <c r="B152" s="589"/>
      <c r="C152" s="589"/>
      <c r="D152" s="589"/>
      <c r="E152" s="588"/>
      <c r="F152" s="583"/>
      <c r="G152" s="192"/>
      <c r="H152" s="193"/>
      <c r="I152" s="591">
        <f>IF(H152=0,"",G152*100/SUM(G$150:G$154))</f>
      </c>
      <c r="J152" s="591"/>
      <c r="K152" s="230" t="str">
        <f>'PCP - Tabela 2'!E135&amp;IF('PCP - Tabela 2'!E135=0,"",": ")&amp;IF('PCP - Tabela 2'!G135=100,'PCP - Tabela 2'!G135,IF('PCP - Tabela 2'!G135&lt;10,"   "&amp;'PCP - Tabela 2'!G135,"  "&amp;'PCP - Tabela 2'!G135))</f>
        <v>   </v>
      </c>
    </row>
    <row r="153" spans="1:11" ht="12.75" customHeight="1">
      <c r="A153" s="587"/>
      <c r="B153" s="589"/>
      <c r="C153" s="589"/>
      <c r="D153" s="589"/>
      <c r="E153" s="588"/>
      <c r="F153" s="583"/>
      <c r="G153" s="196"/>
      <c r="H153" s="197"/>
      <c r="I153" s="591">
        <f>IF(H153=0,"",G153*100/SUM(G$150:G$154))</f>
      </c>
      <c r="J153" s="591"/>
      <c r="K153" s="230" t="str">
        <f>'PCP - Tabela 2'!E136&amp;IF('PCP - Tabela 2'!E136=0,"",": ")&amp;IF('PCP - Tabela 2'!G136=100,'PCP - Tabela 2'!G136,IF('PCP - Tabela 2'!G136&lt;10,"   "&amp;'PCP - Tabela 2'!G136,"  "&amp;'PCP - Tabela 2'!G136))</f>
        <v>   </v>
      </c>
    </row>
    <row r="154" spans="1:11" ht="12.75" customHeight="1">
      <c r="A154" s="587"/>
      <c r="B154" s="589"/>
      <c r="C154" s="589"/>
      <c r="D154" s="589"/>
      <c r="E154" s="588"/>
      <c r="F154" s="583"/>
      <c r="G154" s="198"/>
      <c r="H154" s="199"/>
      <c r="I154" s="591">
        <f>IF(H154=0,"",G154*100/SUM(G$150:G$154))</f>
      </c>
      <c r="J154" s="591"/>
      <c r="K154" s="230" t="str">
        <f>'PCP - Tabela 2'!E137&amp;IF('PCP - Tabela 2'!E137=0,"",": ")&amp;IF('PCP - Tabela 2'!G137=100,'PCP - Tabela 2'!G137,IF('PCP - Tabela 2'!G137&lt;10,"   "&amp;'PCP - Tabela 2'!G137,"  "&amp;'PCP - Tabela 2'!G137))</f>
        <v>   </v>
      </c>
    </row>
    <row r="155" spans="1:11" ht="12.75" customHeight="1">
      <c r="A155" s="587"/>
      <c r="B155" s="589"/>
      <c r="C155" s="589"/>
      <c r="D155" s="589"/>
      <c r="E155" s="588"/>
      <c r="F155" s="583"/>
      <c r="G155" s="200">
        <f>E150+F150-SUM(G150:G154)</f>
        <v>0</v>
      </c>
      <c r="H155" s="201" t="s">
        <v>263</v>
      </c>
      <c r="I155" s="592">
        <f>IF(E150+F150=0,"",G155/(E150+F150)*100)</f>
      </c>
      <c r="J155" s="592"/>
      <c r="K155" s="231"/>
    </row>
    <row r="156" spans="1:11" ht="12.75" customHeight="1">
      <c r="A156" s="587">
        <v>16</v>
      </c>
      <c r="B156" s="589" t="s">
        <v>65</v>
      </c>
      <c r="C156" s="589"/>
      <c r="D156" s="589"/>
      <c r="E156" s="588">
        <f>'Relatório PCP - Tabela 6'!K31</f>
        <v>0</v>
      </c>
      <c r="F156" s="583"/>
      <c r="G156" s="189"/>
      <c r="H156" s="203"/>
      <c r="I156" s="590">
        <f>IF(H156=0,"",G156*100/SUM(G$156:G$160))</f>
      </c>
      <c r="J156" s="590"/>
      <c r="K156" s="232" t="str">
        <f>'PCP - Tabela 2'!E138&amp;IF('PCP - Tabela 2'!E138=0,"",": ")&amp;IF('PCP - Tabela 2'!G138=100,'PCP - Tabela 2'!G138,IF('PCP - Tabela 2'!G138&lt;10,"   "&amp;'PCP - Tabela 2'!G138,"  "&amp;'PCP - Tabela 2'!G138))</f>
        <v>   </v>
      </c>
    </row>
    <row r="157" spans="1:11" ht="12.75" customHeight="1">
      <c r="A157" s="587"/>
      <c r="B157" s="589"/>
      <c r="C157" s="589"/>
      <c r="D157" s="589"/>
      <c r="E157" s="588"/>
      <c r="F157" s="583"/>
      <c r="G157" s="192"/>
      <c r="H157" s="193"/>
      <c r="I157" s="591">
        <f>IF(H157=0,"",G157*100/SUM(G$156:G$160))</f>
      </c>
      <c r="J157" s="591"/>
      <c r="K157" s="230" t="str">
        <f>'PCP - Tabela 2'!E139&amp;IF('PCP - Tabela 2'!E139=0,"",": ")&amp;IF('PCP - Tabela 2'!G139=100,'PCP - Tabela 2'!G139,IF('PCP - Tabela 2'!G139&lt;10,"   "&amp;'PCP - Tabela 2'!G139,"  "&amp;'PCP - Tabela 2'!G139))</f>
        <v>   </v>
      </c>
    </row>
    <row r="158" spans="1:11" ht="12.75" customHeight="1">
      <c r="A158" s="587"/>
      <c r="B158" s="589"/>
      <c r="C158" s="589"/>
      <c r="D158" s="589"/>
      <c r="E158" s="588"/>
      <c r="F158" s="583"/>
      <c r="G158" s="192"/>
      <c r="H158" s="193"/>
      <c r="I158" s="591">
        <f>IF(H158=0,"",G158*100/SUM(G$156:G$160))</f>
      </c>
      <c r="J158" s="591"/>
      <c r="K158" s="230" t="str">
        <f>'PCP - Tabela 2'!E140&amp;IF('PCP - Tabela 2'!E140=0,"",": ")&amp;IF('PCP - Tabela 2'!G140=100,'PCP - Tabela 2'!G140,IF('PCP - Tabela 2'!G140&lt;10,"   "&amp;'PCP - Tabela 2'!G140,"  "&amp;'PCP - Tabela 2'!G140))</f>
        <v>   </v>
      </c>
    </row>
    <row r="159" spans="1:11" ht="12.75" customHeight="1">
      <c r="A159" s="587"/>
      <c r="B159" s="589"/>
      <c r="C159" s="589"/>
      <c r="D159" s="589"/>
      <c r="E159" s="588"/>
      <c r="F159" s="583"/>
      <c r="G159" s="196"/>
      <c r="H159" s="197"/>
      <c r="I159" s="591">
        <f>IF(H159=0,"",G159*100/SUM(G$156:G$160))</f>
      </c>
      <c r="J159" s="591"/>
      <c r="K159" s="230" t="str">
        <f>'PCP - Tabela 2'!E141&amp;IF('PCP - Tabela 2'!E141=0,"",": ")&amp;IF('PCP - Tabela 2'!G141=100,'PCP - Tabela 2'!G141,IF('PCP - Tabela 2'!G141&lt;10,"   "&amp;'PCP - Tabela 2'!G141,"  "&amp;'PCP - Tabela 2'!G141))</f>
        <v>   </v>
      </c>
    </row>
    <row r="160" spans="1:11" ht="12.75" customHeight="1">
      <c r="A160" s="587"/>
      <c r="B160" s="589"/>
      <c r="C160" s="589"/>
      <c r="D160" s="589"/>
      <c r="E160" s="588"/>
      <c r="F160" s="583"/>
      <c r="G160" s="198"/>
      <c r="H160" s="199"/>
      <c r="I160" s="591">
        <f>IF(H160=0,"",G160*100/SUM(G$156:G$160))</f>
      </c>
      <c r="J160" s="591"/>
      <c r="K160" s="230" t="str">
        <f>'PCP - Tabela 2'!E142&amp;IF('PCP - Tabela 2'!E142=0,"",": ")&amp;IF('PCP - Tabela 2'!G142=100,'PCP - Tabela 2'!G142,IF('PCP - Tabela 2'!G142&lt;10,"   "&amp;'PCP - Tabela 2'!G142,"  "&amp;'PCP - Tabela 2'!G142))</f>
        <v>   </v>
      </c>
    </row>
    <row r="161" spans="1:11" ht="12.75" customHeight="1">
      <c r="A161" s="587"/>
      <c r="B161" s="589"/>
      <c r="C161" s="589"/>
      <c r="D161" s="589"/>
      <c r="E161" s="588"/>
      <c r="F161" s="583"/>
      <c r="G161" s="200">
        <f>E156+F156-SUM(G156:G160)</f>
        <v>0</v>
      </c>
      <c r="H161" s="201" t="s">
        <v>263</v>
      </c>
      <c r="I161" s="592">
        <f>IF(E156+F156=0,"",G161/(E156+F156)*100)</f>
      </c>
      <c r="J161" s="592"/>
      <c r="K161" s="231"/>
    </row>
    <row r="162" spans="1:16" ht="12.75" customHeight="1">
      <c r="A162" s="587">
        <v>17</v>
      </c>
      <c r="B162" s="589" t="s">
        <v>66</v>
      </c>
      <c r="C162" s="589"/>
      <c r="D162" s="589"/>
      <c r="E162" s="588">
        <f>'Relatório PCP - Tabela 6'!K32</f>
        <v>0</v>
      </c>
      <c r="F162" s="583"/>
      <c r="G162" s="189"/>
      <c r="H162" s="203"/>
      <c r="I162" s="590">
        <f>IF(H162=0,"",G162*100/SUM(G$162:G$166))</f>
      </c>
      <c r="J162" s="590"/>
      <c r="K162" s="232" t="str">
        <f>'PCP - Tabela 2'!E143&amp;IF('PCP - Tabela 2'!E143=0,"",": ")&amp;IF('PCP - Tabela 2'!G143=100,'PCP - Tabela 2'!G143,IF('PCP - Tabela 2'!G143&lt;10,"   "&amp;'PCP - Tabela 2'!G143,"  "&amp;'PCP - Tabela 2'!G143))</f>
        <v>   </v>
      </c>
      <c r="L162" s="206"/>
      <c r="M162" s="206"/>
      <c r="N162" s="78"/>
      <c r="O162" s="220"/>
      <c r="P162" s="220"/>
    </row>
    <row r="163" spans="1:16" ht="12.75" customHeight="1">
      <c r="A163" s="587"/>
      <c r="B163" s="589"/>
      <c r="C163" s="589"/>
      <c r="D163" s="589"/>
      <c r="E163" s="588"/>
      <c r="F163" s="583"/>
      <c r="G163" s="192"/>
      <c r="H163" s="193"/>
      <c r="I163" s="591">
        <f>IF(H163=0,"",G163*100/SUM(G$162:G$166))</f>
      </c>
      <c r="J163" s="591"/>
      <c r="K163" s="230" t="str">
        <f>'PCP - Tabela 2'!E144&amp;IF('PCP - Tabela 2'!E144=0,"",": ")&amp;IF('PCP - Tabela 2'!G144=100,'PCP - Tabela 2'!G144,IF('PCP - Tabela 2'!G144&lt;10,"   "&amp;'PCP - Tabela 2'!G144,"  "&amp;'PCP - Tabela 2'!G144))</f>
        <v>   </v>
      </c>
      <c r="L163" s="206"/>
      <c r="M163" s="206"/>
      <c r="N163" s="78"/>
      <c r="O163" s="220"/>
      <c r="P163" s="220"/>
    </row>
    <row r="164" spans="1:16" ht="12.75" customHeight="1">
      <c r="A164" s="587"/>
      <c r="B164" s="589"/>
      <c r="C164" s="589"/>
      <c r="D164" s="589"/>
      <c r="E164" s="588"/>
      <c r="F164" s="583"/>
      <c r="G164" s="192"/>
      <c r="H164" s="193"/>
      <c r="I164" s="591">
        <f>IF(H164=0,"",G164*100/SUM(G$162:G$166))</f>
      </c>
      <c r="J164" s="591"/>
      <c r="K164" s="230" t="str">
        <f>'PCP - Tabela 2'!E145&amp;IF('PCP - Tabela 2'!E145=0,"",": ")&amp;IF('PCP - Tabela 2'!G145=100,'PCP - Tabela 2'!G145,IF('PCP - Tabela 2'!G145&lt;10,"   "&amp;'PCP - Tabela 2'!G145,"  "&amp;'PCP - Tabela 2'!G145))</f>
        <v>   </v>
      </c>
      <c r="L164" s="206"/>
      <c r="M164" s="206"/>
      <c r="N164" s="78"/>
      <c r="O164" s="220"/>
      <c r="P164" s="220"/>
    </row>
    <row r="165" spans="1:27" s="77" customFormat="1" ht="12.75" customHeight="1">
      <c r="A165" s="587"/>
      <c r="B165" s="589"/>
      <c r="C165" s="589"/>
      <c r="D165" s="589"/>
      <c r="E165" s="588"/>
      <c r="F165" s="583"/>
      <c r="G165" s="196"/>
      <c r="H165" s="197"/>
      <c r="I165" s="591">
        <f>IF(H165=0,"",G165*100/SUM(G$162:G$166))</f>
      </c>
      <c r="J165" s="591"/>
      <c r="K165" s="230" t="str">
        <f>'PCP - Tabela 2'!E146&amp;IF('PCP - Tabela 2'!E146=0,"",": ")&amp;IF('PCP - Tabela 2'!G146=100,'PCP - Tabela 2'!G146,IF('PCP - Tabela 2'!G146&lt;10,"   "&amp;'PCP - Tabela 2'!G146,"  "&amp;'PCP - Tabela 2'!G146))</f>
        <v>   </v>
      </c>
      <c r="N165" s="78"/>
      <c r="O165" s="220"/>
      <c r="P165" s="220"/>
      <c r="R165" s="64"/>
      <c r="S165" s="64"/>
      <c r="T165" s="64"/>
      <c r="U165" s="64"/>
      <c r="V165" s="64"/>
      <c r="W165" s="64"/>
      <c r="X165" s="64"/>
      <c r="Y165" s="64"/>
      <c r="Z165" s="64"/>
      <c r="AA165" s="64"/>
    </row>
    <row r="166" spans="1:27" s="77" customFormat="1" ht="12.75" customHeight="1">
      <c r="A166" s="587"/>
      <c r="B166" s="589"/>
      <c r="C166" s="589"/>
      <c r="D166" s="589"/>
      <c r="E166" s="588"/>
      <c r="F166" s="583"/>
      <c r="G166" s="198"/>
      <c r="H166" s="199"/>
      <c r="I166" s="591">
        <f>IF(H166=0,"",G166*100/SUM(G$162:G$166))</f>
      </c>
      <c r="J166" s="591"/>
      <c r="K166" s="230" t="str">
        <f>'PCP - Tabela 2'!E147&amp;IF('PCP - Tabela 2'!E147=0,"",": ")&amp;IF('PCP - Tabela 2'!G147=100,'PCP - Tabela 2'!G147,IF('PCP - Tabela 2'!G147&lt;10,"   "&amp;'PCP - Tabela 2'!G147,"  "&amp;'PCP - Tabela 2'!G147))</f>
        <v>   </v>
      </c>
      <c r="N166" s="78"/>
      <c r="O166" s="220"/>
      <c r="P166" s="220"/>
      <c r="R166" s="64"/>
      <c r="S166" s="64"/>
      <c r="T166" s="64"/>
      <c r="U166" s="64"/>
      <c r="V166" s="64"/>
      <c r="W166" s="64"/>
      <c r="X166" s="64"/>
      <c r="Y166" s="64"/>
      <c r="Z166" s="64"/>
      <c r="AA166" s="64"/>
    </row>
    <row r="167" spans="1:27" s="77" customFormat="1" ht="12.75" customHeight="1">
      <c r="A167" s="587"/>
      <c r="B167" s="589"/>
      <c r="C167" s="589"/>
      <c r="D167" s="589"/>
      <c r="E167" s="588"/>
      <c r="F167" s="583"/>
      <c r="G167" s="200">
        <f>E162+F162-SUM(G162:G166)</f>
        <v>0</v>
      </c>
      <c r="H167" s="201" t="s">
        <v>263</v>
      </c>
      <c r="I167" s="592">
        <f>IF(E162+F162=0,"",G167/(E162+F162)*100)</f>
      </c>
      <c r="J167" s="592"/>
      <c r="K167" s="231"/>
      <c r="N167" s="78"/>
      <c r="O167" s="220"/>
      <c r="P167" s="220"/>
      <c r="R167" s="64"/>
      <c r="S167" s="64"/>
      <c r="T167" s="64"/>
      <c r="U167" s="64"/>
      <c r="V167" s="64"/>
      <c r="W167" s="64"/>
      <c r="X167" s="64"/>
      <c r="Y167" s="64"/>
      <c r="Z167" s="64"/>
      <c r="AA167" s="64"/>
    </row>
    <row r="168" spans="1:27" s="77" customFormat="1" ht="12.75" customHeight="1">
      <c r="A168" s="587">
        <v>18</v>
      </c>
      <c r="B168" s="589" t="s">
        <v>294</v>
      </c>
      <c r="C168" s="589"/>
      <c r="D168" s="589"/>
      <c r="E168" s="588">
        <f>'Relatório PCP - Tabela 6'!K33</f>
        <v>0</v>
      </c>
      <c r="F168" s="583"/>
      <c r="G168" s="189"/>
      <c r="H168" s="203"/>
      <c r="I168" s="590">
        <f>IF(H168=0,"",G168*100/SUM(G$168:G$172))</f>
      </c>
      <c r="J168" s="590"/>
      <c r="K168" s="232" t="str">
        <f>'PCP - Tabela 2'!E148&amp;IF('PCP - Tabela 2'!E148=0,"",": ")&amp;IF('PCP - Tabela 2'!G148=100,'PCP - Tabela 2'!G148,IF('PCP - Tabela 2'!G148&lt;10,"   "&amp;'PCP - Tabela 2'!G148,"  "&amp;'PCP - Tabela 2'!G148))</f>
        <v>   </v>
      </c>
      <c r="N168" s="78"/>
      <c r="O168" s="220"/>
      <c r="P168" s="220"/>
      <c r="R168" s="64"/>
      <c r="S168" s="64"/>
      <c r="T168" s="64"/>
      <c r="U168" s="64"/>
      <c r="V168" s="64"/>
      <c r="W168" s="64"/>
      <c r="X168" s="64"/>
      <c r="Y168" s="64"/>
      <c r="Z168" s="64"/>
      <c r="AA168" s="64"/>
    </row>
    <row r="169" spans="1:27" s="77" customFormat="1" ht="12.75" customHeight="1">
      <c r="A169" s="587"/>
      <c r="B169" s="589"/>
      <c r="C169" s="589"/>
      <c r="D169" s="589"/>
      <c r="E169" s="588"/>
      <c r="F169" s="583"/>
      <c r="G169" s="192"/>
      <c r="H169" s="193"/>
      <c r="I169" s="591">
        <f>IF(H169=0,"",G169*100/SUM(G$168:G$172))</f>
      </c>
      <c r="J169" s="591"/>
      <c r="K169" s="230" t="str">
        <f>'PCP - Tabela 2'!E149&amp;IF('PCP - Tabela 2'!E149=0,"",": ")&amp;IF('PCP - Tabela 2'!G149=100,'PCP - Tabela 2'!G149,IF('PCP - Tabela 2'!G149&lt;10,"   "&amp;'PCP - Tabela 2'!G149,"  "&amp;'PCP - Tabela 2'!G149))</f>
        <v>   </v>
      </c>
      <c r="N169" s="78"/>
      <c r="O169" s="220"/>
      <c r="P169" s="220"/>
      <c r="R169" s="64"/>
      <c r="S169" s="64"/>
      <c r="T169" s="64"/>
      <c r="U169" s="64"/>
      <c r="V169" s="64"/>
      <c r="W169" s="64"/>
      <c r="X169" s="64"/>
      <c r="Y169" s="64"/>
      <c r="Z169" s="64"/>
      <c r="AA169" s="64"/>
    </row>
    <row r="170" spans="1:27" s="77" customFormat="1" ht="12.75" customHeight="1">
      <c r="A170" s="587"/>
      <c r="B170" s="589"/>
      <c r="C170" s="589"/>
      <c r="D170" s="589"/>
      <c r="E170" s="588"/>
      <c r="F170" s="583"/>
      <c r="G170" s="192"/>
      <c r="H170" s="193"/>
      <c r="I170" s="591">
        <f>IF(H170=0,"",G170*100/SUM(G$168:G$172))</f>
      </c>
      <c r="J170" s="591"/>
      <c r="K170" s="230" t="str">
        <f>'PCP - Tabela 2'!E150&amp;IF('PCP - Tabela 2'!E150=0,"",": ")&amp;IF('PCP - Tabela 2'!G150=100,'PCP - Tabela 2'!G150,IF('PCP - Tabela 2'!G150&lt;10,"   "&amp;'PCP - Tabela 2'!G150,"  "&amp;'PCP - Tabela 2'!G150))</f>
        <v>   </v>
      </c>
      <c r="N170" s="78"/>
      <c r="O170" s="220"/>
      <c r="P170" s="220"/>
      <c r="R170" s="64"/>
      <c r="S170" s="64"/>
      <c r="T170" s="64"/>
      <c r="U170" s="64"/>
      <c r="V170" s="64"/>
      <c r="W170" s="64"/>
      <c r="X170" s="64"/>
      <c r="Y170" s="64"/>
      <c r="Z170" s="64"/>
      <c r="AA170" s="64"/>
    </row>
    <row r="171" spans="1:16" ht="12.75" customHeight="1">
      <c r="A171" s="587"/>
      <c r="B171" s="589"/>
      <c r="C171" s="589"/>
      <c r="D171" s="589"/>
      <c r="E171" s="588"/>
      <c r="F171" s="583"/>
      <c r="G171" s="196"/>
      <c r="H171" s="197"/>
      <c r="I171" s="591">
        <f>IF(H171=0,"",G171*100/SUM(G$168:G$172))</f>
      </c>
      <c r="J171" s="591"/>
      <c r="K171" s="230" t="str">
        <f>'PCP - Tabela 2'!E151&amp;IF('PCP - Tabela 2'!E151=0,"",": ")&amp;IF('PCP - Tabela 2'!G151=100,'PCP - Tabela 2'!G151,IF('PCP - Tabela 2'!G151&lt;10,"   "&amp;'PCP - Tabela 2'!G151,"  "&amp;'PCP - Tabela 2'!G151))</f>
        <v>   </v>
      </c>
      <c r="L171" s="77"/>
      <c r="M171" s="237"/>
      <c r="N171" s="78"/>
      <c r="O171" s="220"/>
      <c r="P171" s="220"/>
    </row>
    <row r="172" spans="1:27" s="78" customFormat="1" ht="12.75" customHeight="1">
      <c r="A172" s="587"/>
      <c r="B172" s="589"/>
      <c r="C172" s="589"/>
      <c r="D172" s="589"/>
      <c r="E172" s="588"/>
      <c r="F172" s="583"/>
      <c r="G172" s="198"/>
      <c r="H172" s="199"/>
      <c r="I172" s="591">
        <f>IF(H172=0,"",G172*100/SUM(G$168:G$172))</f>
      </c>
      <c r="J172" s="591"/>
      <c r="K172" s="230" t="str">
        <f>'PCP - Tabela 2'!E152&amp;IF('PCP - Tabela 2'!E152=0,"",": ")&amp;IF('PCP - Tabela 2'!G152=100,'PCP - Tabela 2'!G152,IF('PCP - Tabela 2'!G152&lt;10,"   "&amp;'PCP - Tabela 2'!G152,"  "&amp;'PCP - Tabela 2'!G152))</f>
        <v>   </v>
      </c>
      <c r="M172" s="170"/>
      <c r="N172" s="77"/>
      <c r="O172" s="77"/>
      <c r="P172" s="77"/>
      <c r="R172" s="64"/>
      <c r="S172" s="64"/>
      <c r="T172" s="64"/>
      <c r="U172" s="64"/>
      <c r="V172" s="64"/>
      <c r="W172" s="64"/>
      <c r="X172" s="64"/>
      <c r="Y172" s="64"/>
      <c r="Z172" s="64"/>
      <c r="AA172" s="64"/>
    </row>
    <row r="173" spans="1:27" s="78" customFormat="1" ht="12.75" customHeight="1">
      <c r="A173" s="587"/>
      <c r="B173" s="589"/>
      <c r="C173" s="589"/>
      <c r="D173" s="589"/>
      <c r="E173" s="588"/>
      <c r="F173" s="583"/>
      <c r="G173" s="200">
        <f>E168+F168-SUM(G168:G172)</f>
        <v>0</v>
      </c>
      <c r="H173" s="201" t="s">
        <v>263</v>
      </c>
      <c r="I173" s="592">
        <f>IF(E168+F168=0,"",G173/(E168+F168)*100)</f>
      </c>
      <c r="J173" s="592"/>
      <c r="K173" s="231"/>
      <c r="M173" s="170"/>
      <c r="N173" s="77"/>
      <c r="O173" s="77"/>
      <c r="P173" s="77"/>
      <c r="R173" s="64"/>
      <c r="S173" s="64"/>
      <c r="T173" s="64"/>
      <c r="U173" s="64"/>
      <c r="V173" s="64"/>
      <c r="W173" s="64"/>
      <c r="X173" s="64"/>
      <c r="Y173" s="64"/>
      <c r="Z173" s="64"/>
      <c r="AA173" s="64"/>
    </row>
    <row r="174" spans="1:44" s="78" customFormat="1" ht="12.75" customHeight="1">
      <c r="A174" s="580">
        <v>19</v>
      </c>
      <c r="B174" s="589" t="s">
        <v>68</v>
      </c>
      <c r="C174" s="589"/>
      <c r="D174" s="589"/>
      <c r="E174" s="588">
        <f>'Relatório PCP - Tabela 6'!K34</f>
        <v>0</v>
      </c>
      <c r="F174" s="583"/>
      <c r="G174" s="189"/>
      <c r="H174" s="203"/>
      <c r="I174" s="590">
        <f>IF(H174=0,"",G174*100/SUM(G$174:G$178))</f>
      </c>
      <c r="J174" s="590"/>
      <c r="K174" s="232" t="str">
        <f>'PCP - Tabela 2'!E153&amp;IF('PCP - Tabela 2'!E153=0,"",": ")&amp;IF('PCP - Tabela 2'!G153=100,'PCP - Tabela 2'!G153,IF('PCP - Tabela 2'!G153&lt;10,"   "&amp;'PCP - Tabela 2'!G153,"  "&amp;'PCP - Tabela 2'!G153))</f>
        <v>   </v>
      </c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238"/>
      <c r="AC174" s="82"/>
      <c r="AD174" s="77"/>
      <c r="AE174" s="77"/>
      <c r="AF174" s="77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1:44" s="78" customFormat="1" ht="12.75" customHeight="1">
      <c r="A175" s="580"/>
      <c r="B175" s="589"/>
      <c r="C175" s="589"/>
      <c r="D175" s="589"/>
      <c r="E175" s="588"/>
      <c r="F175" s="583"/>
      <c r="G175" s="192"/>
      <c r="H175" s="193"/>
      <c r="I175" s="591">
        <f>IF(H175=0,"",G175*100/SUM(G$174:G$178))</f>
      </c>
      <c r="J175" s="591"/>
      <c r="K175" s="230" t="str">
        <f>'PCP - Tabela 2'!E154&amp;IF('PCP - Tabela 2'!E154=0,"",": ")&amp;IF('PCP - Tabela 2'!G154=100,'PCP - Tabela 2'!G154,IF('PCP - Tabela 2'!G154&lt;10,"   "&amp;'PCP - Tabela 2'!G154,"  "&amp;'PCP - Tabela 2'!G154))</f>
        <v>   </v>
      </c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238"/>
      <c r="AC175" s="82"/>
      <c r="AD175" s="77"/>
      <c r="AE175" s="77"/>
      <c r="AF175" s="77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</row>
    <row r="176" spans="1:44" s="78" customFormat="1" ht="12.75" customHeight="1">
      <c r="A176" s="580"/>
      <c r="B176" s="589"/>
      <c r="C176" s="589"/>
      <c r="D176" s="589"/>
      <c r="E176" s="588"/>
      <c r="F176" s="583"/>
      <c r="G176" s="192"/>
      <c r="H176" s="193"/>
      <c r="I176" s="591">
        <f>IF(H176=0,"",G176*100/SUM(G$174:G$178))</f>
      </c>
      <c r="J176" s="591"/>
      <c r="K176" s="230" t="str">
        <f>'PCP - Tabela 2'!E155&amp;IF('PCP - Tabela 2'!E155=0,"",": ")&amp;IF('PCP - Tabela 2'!G155=100,'PCP - Tabela 2'!G155,IF('PCP - Tabela 2'!G155&lt;10,"   "&amp;'PCP - Tabela 2'!G155,"  "&amp;'PCP - Tabela 2'!G155))</f>
        <v>   </v>
      </c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238"/>
      <c r="AC176" s="82"/>
      <c r="AD176" s="77"/>
      <c r="AE176" s="77"/>
      <c r="AF176" s="77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</row>
    <row r="177" spans="1:16" ht="12.75" customHeight="1">
      <c r="A177" s="580"/>
      <c r="B177" s="589"/>
      <c r="C177" s="589"/>
      <c r="D177" s="589"/>
      <c r="E177" s="588"/>
      <c r="F177" s="583"/>
      <c r="G177" s="196"/>
      <c r="H177" s="197"/>
      <c r="I177" s="591">
        <f>IF(H177=0,"",G177*100/SUM(G$174:G$178))</f>
      </c>
      <c r="J177" s="591"/>
      <c r="K177" s="230" t="str">
        <f>'PCP - Tabela 2'!E156&amp;IF('PCP - Tabela 2'!E156=0,"",": ")&amp;IF('PCP - Tabela 2'!G156=100,'PCP - Tabela 2'!G156,IF('PCP - Tabela 2'!G156&lt;10,"   "&amp;'PCP - Tabela 2'!G156,"  "&amp;'PCP - Tabela 2'!G156))</f>
        <v>   </v>
      </c>
      <c r="L177" s="14"/>
      <c r="M177" s="14"/>
      <c r="N177" s="14"/>
      <c r="O177" s="14"/>
      <c r="P177" s="14"/>
    </row>
    <row r="178" spans="1:16" ht="12.75" customHeight="1">
      <c r="A178" s="580"/>
      <c r="B178" s="589"/>
      <c r="C178" s="589"/>
      <c r="D178" s="589"/>
      <c r="E178" s="588"/>
      <c r="F178" s="583"/>
      <c r="G178" s="198"/>
      <c r="H178" s="199"/>
      <c r="I178" s="591">
        <f>IF(H178=0,"",G178*100/SUM(G$174:G$178))</f>
      </c>
      <c r="J178" s="591"/>
      <c r="K178" s="230" t="str">
        <f>'PCP - Tabela 2'!E157&amp;IF('PCP - Tabela 2'!E157=0,"",": ")&amp;IF('PCP - Tabela 2'!G157=100,'PCP - Tabela 2'!G157,IF('PCP - Tabela 2'!G157&lt;10,"   "&amp;'PCP - Tabela 2'!G157,"  "&amp;'PCP - Tabela 2'!G157))</f>
        <v>   </v>
      </c>
      <c r="L178" s="14"/>
      <c r="M178" s="14"/>
      <c r="N178" s="14"/>
      <c r="O178" s="14"/>
      <c r="P178" s="14"/>
    </row>
    <row r="179" spans="1:16" ht="12.75" customHeight="1">
      <c r="A179" s="580"/>
      <c r="B179" s="589"/>
      <c r="C179" s="589"/>
      <c r="D179" s="589"/>
      <c r="E179" s="588"/>
      <c r="F179" s="583"/>
      <c r="G179" s="200">
        <f>E174+F174-SUM(G174:G178)</f>
        <v>0</v>
      </c>
      <c r="H179" s="201" t="s">
        <v>263</v>
      </c>
      <c r="I179" s="592">
        <f>IF(E174+F174=0,"",G179/(E174+F174)*100)</f>
      </c>
      <c r="J179" s="592"/>
      <c r="K179" s="231"/>
      <c r="L179" s="14"/>
      <c r="M179" s="14"/>
      <c r="N179" s="14"/>
      <c r="O179" s="14"/>
      <c r="P179" s="14"/>
    </row>
    <row r="180" spans="2:32" ht="12.75" customHeight="1">
      <c r="B180" s="64"/>
      <c r="C180" s="64"/>
      <c r="AB180" s="14"/>
      <c r="AC180" s="14"/>
      <c r="AD180" s="14"/>
      <c r="AE180" s="14"/>
      <c r="AF180" s="14"/>
    </row>
    <row r="181" spans="1:16" ht="23.25" customHeight="1">
      <c r="A181" s="492" t="s">
        <v>23</v>
      </c>
      <c r="B181" s="492"/>
      <c r="C181" s="599" t="str">
        <f>C1</f>
        <v>PGS Investigação Petrolífera LTDA</v>
      </c>
      <c r="D181" s="599"/>
      <c r="E181" s="599"/>
      <c r="F181" s="599"/>
      <c r="G181" s="599"/>
      <c r="H181" s="599"/>
      <c r="I181" s="221"/>
      <c r="J181" s="221"/>
      <c r="K181" s="77"/>
      <c r="L181" s="168"/>
      <c r="M181" s="601" t="s">
        <v>24</v>
      </c>
      <c r="N181" s="601"/>
      <c r="O181" s="601"/>
      <c r="P181" s="601"/>
    </row>
    <row r="182" spans="1:16" ht="6" customHeight="1">
      <c r="A182" s="78"/>
      <c r="B182" s="78"/>
      <c r="C182" s="78"/>
      <c r="D182" s="78"/>
      <c r="E182" s="78"/>
      <c r="F182" s="78"/>
      <c r="G182" s="78"/>
      <c r="H182" s="169"/>
      <c r="I182" s="170"/>
      <c r="J182" s="170"/>
      <c r="K182" s="170"/>
      <c r="L182" s="170"/>
      <c r="M182" s="170"/>
      <c r="N182" s="170"/>
      <c r="O182" s="170"/>
      <c r="P182" s="78"/>
    </row>
    <row r="183" spans="1:16" ht="17.25" customHeight="1">
      <c r="A183" s="492" t="s">
        <v>28</v>
      </c>
      <c r="B183" s="492"/>
      <c r="C183" s="494">
        <f>C3</f>
        <v>9</v>
      </c>
      <c r="D183" s="494"/>
      <c r="E183" s="78"/>
      <c r="F183" s="42"/>
      <c r="G183" s="171"/>
      <c r="H183" s="171"/>
      <c r="I183" s="171"/>
      <c r="J183" s="171"/>
      <c r="K183" s="77"/>
      <c r="L183" s="172"/>
      <c r="M183" s="593" t="s">
        <v>134</v>
      </c>
      <c r="N183" s="593"/>
      <c r="O183" s="593"/>
      <c r="P183" s="593"/>
    </row>
    <row r="184" spans="1:16" ht="6" customHeight="1">
      <c r="A184" s="79"/>
      <c r="B184" s="80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</row>
    <row r="185" spans="1:16" ht="18.75" customHeight="1">
      <c r="A185" s="492" t="s">
        <v>25</v>
      </c>
      <c r="B185" s="492"/>
      <c r="C185" s="599" t="str">
        <f>C5</f>
        <v>Pesquisa Sísmica Marítima 3D na Bacia Sedimentar do Ceará - Programa CEARÁ_R11_3D</v>
      </c>
      <c r="D185" s="599"/>
      <c r="E185" s="599"/>
      <c r="F185" s="221"/>
      <c r="G185" s="221"/>
      <c r="H185" s="221"/>
      <c r="I185" s="221"/>
      <c r="J185" s="221"/>
      <c r="L185" s="173"/>
      <c r="M185" s="513" t="s">
        <v>135</v>
      </c>
      <c r="N185" s="513"/>
      <c r="O185" s="513"/>
      <c r="P185" s="513"/>
    </row>
    <row r="186" spans="1:16" ht="13.5" customHeight="1">
      <c r="A186" s="78"/>
      <c r="B186" s="78"/>
      <c r="C186" s="173"/>
      <c r="D186" s="173"/>
      <c r="E186" s="173"/>
      <c r="F186" s="173"/>
      <c r="G186" s="173"/>
      <c r="H186" s="173"/>
      <c r="I186" s="78"/>
      <c r="J186" s="78"/>
      <c r="K186" s="77"/>
      <c r="L186" s="173"/>
      <c r="M186" s="510" t="s">
        <v>26</v>
      </c>
      <c r="N186" s="510"/>
      <c r="O186" s="510"/>
      <c r="P186" s="510"/>
    </row>
    <row r="187" spans="1:16" ht="6" customHeight="1">
      <c r="A187" s="78"/>
      <c r="B187" s="78"/>
      <c r="C187" s="173"/>
      <c r="D187" s="173"/>
      <c r="E187" s="173"/>
      <c r="F187" s="173"/>
      <c r="G187" s="173"/>
      <c r="H187" s="173"/>
      <c r="I187" s="78"/>
      <c r="J187" s="78"/>
      <c r="K187" s="82"/>
      <c r="L187" s="82"/>
      <c r="M187" s="82"/>
      <c r="N187" s="82"/>
      <c r="O187" s="173"/>
      <c r="P187" s="173"/>
    </row>
    <row r="188" spans="1:16" ht="15.75" customHeight="1">
      <c r="A188" s="492" t="s">
        <v>27</v>
      </c>
      <c r="B188" s="492"/>
      <c r="C188" s="494" t="str">
        <f>C8</f>
        <v>02022.002064/2013</v>
      </c>
      <c r="D188" s="494"/>
      <c r="E188" s="494"/>
      <c r="F188" s="80"/>
      <c r="G188" s="492" t="s">
        <v>3</v>
      </c>
      <c r="H188" s="492"/>
      <c r="I188" s="600" t="str">
        <f>I8</f>
        <v>XXXX</v>
      </c>
      <c r="J188" s="600"/>
      <c r="K188" s="82"/>
      <c r="L188" s="82"/>
      <c r="M188" s="82"/>
      <c r="N188" s="82"/>
      <c r="P188" s="47" t="s">
        <v>132</v>
      </c>
    </row>
    <row r="189" spans="1:27" s="175" customFormat="1" ht="6" customHeight="1">
      <c r="A189" s="17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</row>
    <row r="190" spans="1:16" ht="17.25" customHeight="1">
      <c r="A190" s="593" t="s">
        <v>288</v>
      </c>
      <c r="B190" s="593"/>
      <c r="C190" s="593"/>
      <c r="D190" s="593"/>
      <c r="E190" s="593"/>
      <c r="F190" s="593"/>
      <c r="G190" s="593"/>
      <c r="H190" s="593"/>
      <c r="I190" s="593"/>
      <c r="J190" s="593"/>
      <c r="K190" s="593"/>
      <c r="L190" s="222"/>
      <c r="N190" s="175"/>
      <c r="O190" s="222"/>
      <c r="P190" s="222"/>
    </row>
    <row r="191" spans="1:16" ht="12.75" customHeight="1">
      <c r="A191" s="594" t="s">
        <v>34</v>
      </c>
      <c r="B191" s="595" t="s">
        <v>118</v>
      </c>
      <c r="C191" s="595"/>
      <c r="D191" s="595"/>
      <c r="E191" s="596" t="s">
        <v>289</v>
      </c>
      <c r="F191" s="178" t="s">
        <v>257</v>
      </c>
      <c r="G191" s="178" t="s">
        <v>227</v>
      </c>
      <c r="H191" s="597" t="s">
        <v>290</v>
      </c>
      <c r="I191" s="596" t="s">
        <v>291</v>
      </c>
      <c r="J191" s="596"/>
      <c r="K191" s="598" t="s">
        <v>292</v>
      </c>
      <c r="L191" s="222"/>
      <c r="M191" s="222"/>
      <c r="N191" s="222"/>
      <c r="O191" s="222"/>
      <c r="P191" s="222"/>
    </row>
    <row r="192" spans="1:16" ht="12.75" customHeight="1">
      <c r="A192" s="594"/>
      <c r="B192" s="595"/>
      <c r="C192" s="595"/>
      <c r="D192" s="595"/>
      <c r="E192" s="596"/>
      <c r="F192" s="183" t="s">
        <v>261</v>
      </c>
      <c r="G192" s="183" t="s">
        <v>262</v>
      </c>
      <c r="H192" s="597"/>
      <c r="I192" s="596"/>
      <c r="J192" s="596"/>
      <c r="K192" s="598"/>
      <c r="L192" s="222"/>
      <c r="M192" s="222"/>
      <c r="N192" s="222"/>
      <c r="O192" s="222"/>
      <c r="P192" s="222"/>
    </row>
    <row r="193" spans="1:16" ht="12.75" customHeight="1">
      <c r="A193" s="594"/>
      <c r="B193" s="595"/>
      <c r="C193" s="595"/>
      <c r="D193" s="595"/>
      <c r="E193" s="596"/>
      <c r="F193" s="183" t="s">
        <v>264</v>
      </c>
      <c r="G193" s="185" t="s">
        <v>265</v>
      </c>
      <c r="H193" s="597"/>
      <c r="I193" s="596"/>
      <c r="J193" s="596"/>
      <c r="K193" s="598"/>
      <c r="L193" s="222"/>
      <c r="M193" s="222"/>
      <c r="P193" s="222"/>
    </row>
    <row r="194" spans="1:16" ht="14.25" customHeight="1">
      <c r="A194" s="594"/>
      <c r="B194" s="595"/>
      <c r="C194" s="595"/>
      <c r="D194" s="595"/>
      <c r="E194" s="596"/>
      <c r="F194" s="225" t="s">
        <v>236</v>
      </c>
      <c r="G194" s="225" t="s">
        <v>236</v>
      </c>
      <c r="H194" s="597"/>
      <c r="I194" s="596"/>
      <c r="J194" s="596"/>
      <c r="K194" s="598"/>
      <c r="L194" s="222"/>
      <c r="M194" s="222"/>
      <c r="P194" s="222"/>
    </row>
    <row r="195" spans="1:11" ht="12.75" customHeight="1">
      <c r="A195" s="587">
        <v>20</v>
      </c>
      <c r="B195" s="589" t="s">
        <v>69</v>
      </c>
      <c r="C195" s="589"/>
      <c r="D195" s="589"/>
      <c r="E195" s="588">
        <f>'Relatório PCP - Tabela 6'!K35</f>
        <v>0</v>
      </c>
      <c r="F195" s="583"/>
      <c r="G195" s="189"/>
      <c r="H195" s="203"/>
      <c r="I195" s="590">
        <f>IF(H195=0,"",G195*100/SUM(G$195:G$199))</f>
      </c>
      <c r="J195" s="590"/>
      <c r="K195" s="232" t="str">
        <f>'PCP - Tabela 2'!E173&amp;IF('PCP - Tabela 2'!E173=0,"",": ")&amp;IF('PCP - Tabela 2'!G173=100,'PCP - Tabela 2'!G173,IF('PCP - Tabela 2'!G173&lt;10,"   "&amp;'PCP - Tabela 2'!G173,"  "&amp;'PCP - Tabela 2'!G173))</f>
        <v>   </v>
      </c>
    </row>
    <row r="196" spans="1:11" ht="12.75" customHeight="1">
      <c r="A196" s="587"/>
      <c r="B196" s="589"/>
      <c r="C196" s="589"/>
      <c r="D196" s="589"/>
      <c r="E196" s="588"/>
      <c r="F196" s="583"/>
      <c r="G196" s="192"/>
      <c r="H196" s="193"/>
      <c r="I196" s="591">
        <f>IF(H196=0,"",G196*100/SUM(G$195:G$199))</f>
      </c>
      <c r="J196" s="591"/>
      <c r="K196" s="230" t="str">
        <f>'PCP - Tabela 2'!E174&amp;IF('PCP - Tabela 2'!E174=0,"",": ")&amp;IF('PCP - Tabela 2'!G174=100,'PCP - Tabela 2'!G174,IF('PCP - Tabela 2'!G174&lt;10,"   "&amp;'PCP - Tabela 2'!G174,"  "&amp;'PCP - Tabela 2'!G174))</f>
        <v>   </v>
      </c>
    </row>
    <row r="197" spans="1:11" ht="12.75" customHeight="1">
      <c r="A197" s="587"/>
      <c r="B197" s="589"/>
      <c r="C197" s="589"/>
      <c r="D197" s="589"/>
      <c r="E197" s="588"/>
      <c r="F197" s="583"/>
      <c r="G197" s="192"/>
      <c r="H197" s="193"/>
      <c r="I197" s="591">
        <f>IF(H197=0,"",G197*100/SUM(G$195:G$199))</f>
      </c>
      <c r="J197" s="591"/>
      <c r="K197" s="230" t="str">
        <f>'PCP - Tabela 2'!E175&amp;IF('PCP - Tabela 2'!E175=0,"",": ")&amp;IF('PCP - Tabela 2'!G175=100,'PCP - Tabela 2'!G175,IF('PCP - Tabela 2'!G175&lt;10,"   "&amp;'PCP - Tabela 2'!G175,"  "&amp;'PCP - Tabela 2'!G175))</f>
        <v>   </v>
      </c>
    </row>
    <row r="198" spans="1:11" ht="12.75" customHeight="1">
      <c r="A198" s="587"/>
      <c r="B198" s="589"/>
      <c r="C198" s="589"/>
      <c r="D198" s="589"/>
      <c r="E198" s="588"/>
      <c r="F198" s="583"/>
      <c r="G198" s="196"/>
      <c r="H198" s="197"/>
      <c r="I198" s="591">
        <f>IF(H198=0,"",G198*100/SUM(G$195:G$199))</f>
      </c>
      <c r="J198" s="591"/>
      <c r="K198" s="230" t="str">
        <f>'PCP - Tabela 2'!E176&amp;IF('PCP - Tabela 2'!E176=0,"",": ")&amp;IF('PCP - Tabela 2'!G176=100,'PCP - Tabela 2'!G176,IF('PCP - Tabela 2'!G176&lt;10,"   "&amp;'PCP - Tabela 2'!G176,"  "&amp;'PCP - Tabela 2'!G176))</f>
        <v>   </v>
      </c>
    </row>
    <row r="199" spans="1:11" ht="12.75" customHeight="1">
      <c r="A199" s="587"/>
      <c r="B199" s="589"/>
      <c r="C199" s="589"/>
      <c r="D199" s="589"/>
      <c r="E199" s="588"/>
      <c r="F199" s="583"/>
      <c r="G199" s="198"/>
      <c r="H199" s="199"/>
      <c r="I199" s="591">
        <f>IF(H199=0,"",G199*100/SUM(G$195:G$199))</f>
      </c>
      <c r="J199" s="591"/>
      <c r="K199" s="230" t="str">
        <f>'PCP - Tabela 2'!E177&amp;IF('PCP - Tabela 2'!E177=0,"",": ")&amp;IF('PCP - Tabela 2'!G177=100,'PCP - Tabela 2'!G177,IF('PCP - Tabela 2'!G177&lt;10,"   "&amp;'PCP - Tabela 2'!G177,"  "&amp;'PCP - Tabela 2'!G177))</f>
        <v>   </v>
      </c>
    </row>
    <row r="200" spans="1:11" ht="12.75" customHeight="1">
      <c r="A200" s="587"/>
      <c r="B200" s="589"/>
      <c r="C200" s="589"/>
      <c r="D200" s="589"/>
      <c r="E200" s="588"/>
      <c r="F200" s="583"/>
      <c r="G200" s="200">
        <f>E195+F195-SUM(G195:G199)</f>
        <v>0</v>
      </c>
      <c r="H200" s="201" t="s">
        <v>263</v>
      </c>
      <c r="I200" s="592">
        <f>IF(E195+F195=0,"",G200/(E195+F195)*100)</f>
      </c>
      <c r="J200" s="592"/>
      <c r="K200" s="231"/>
    </row>
    <row r="201" spans="1:11" ht="12.75" customHeight="1">
      <c r="A201" s="239"/>
      <c r="B201" s="499" t="s">
        <v>133</v>
      </c>
      <c r="C201" s="499"/>
      <c r="D201" s="499"/>
      <c r="E201" s="240"/>
      <c r="F201" s="241"/>
      <c r="G201" s="242"/>
      <c r="H201" s="243"/>
      <c r="I201" s="244"/>
      <c r="J201" s="245"/>
      <c r="K201" s="246"/>
    </row>
    <row r="202" spans="1:11" ht="12.75" customHeight="1">
      <c r="A202" s="587">
        <v>21</v>
      </c>
      <c r="B202" s="581" t="str">
        <f>IF('PCP - Tabela 2'!B179=0,"",'PCP - Tabela 2'!B179)</f>
        <v>Embalagens Tetrapak</v>
      </c>
      <c r="C202" s="581"/>
      <c r="D202" s="581"/>
      <c r="E202" s="588">
        <f>'Relatório PCP - Tabela 6'!K37</f>
        <v>0</v>
      </c>
      <c r="F202" s="583"/>
      <c r="G202" s="189"/>
      <c r="H202" s="203"/>
      <c r="I202" s="586">
        <f>IF(H202=0,"",G202*100/SUM(G$202:G$206))</f>
      </c>
      <c r="J202" s="586"/>
      <c r="K202" s="232" t="str">
        <f>'PCP - Tabela 2'!E179&amp;IF('PCP - Tabela 2'!E179=0,"",": ")&amp;IF('PCP - Tabela 2'!G179=100,'PCP - Tabela 2'!G179,IF('PCP - Tabela 2'!G179&lt;10,"   "&amp;'PCP - Tabela 2'!G179,"  "&amp;'PCP - Tabela 2'!G179))</f>
        <v>   </v>
      </c>
    </row>
    <row r="203" spans="1:11" ht="12.75" customHeight="1">
      <c r="A203" s="587"/>
      <c r="B203" s="581">
        <f>IF('PCP - Tabela 2'!B180=0,"",'PCP - Tabela 2'!B180)</f>
      </c>
      <c r="C203" s="581"/>
      <c r="D203" s="581"/>
      <c r="E203" s="588"/>
      <c r="F203" s="583"/>
      <c r="G203" s="192"/>
      <c r="H203" s="193"/>
      <c r="I203" s="584">
        <f>IF(H203=0,"",G203*100/SUM(G$202:G$206))</f>
      </c>
      <c r="J203" s="584"/>
      <c r="K203" s="230" t="str">
        <f>'PCP - Tabela 2'!E180&amp;IF('PCP - Tabela 2'!E180=0,"",": ")&amp;IF('PCP - Tabela 2'!G180=100,'PCP - Tabela 2'!G180,IF('PCP - Tabela 2'!G180&lt;10,"   "&amp;'PCP - Tabela 2'!G180,"  "&amp;'PCP - Tabela 2'!G180))</f>
        <v>   </v>
      </c>
    </row>
    <row r="204" spans="1:11" ht="12.75" customHeight="1">
      <c r="A204" s="587"/>
      <c r="B204" s="581">
        <f>IF('PCP - Tabela 2'!B181=0,"",'PCP - Tabela 2'!B181)</f>
      </c>
      <c r="C204" s="581"/>
      <c r="D204" s="581"/>
      <c r="E204" s="588"/>
      <c r="F204" s="583"/>
      <c r="G204" s="192"/>
      <c r="H204" s="193"/>
      <c r="I204" s="584">
        <f>IF(H204=0,"",G204*100/SUM(G$202:G$206))</f>
      </c>
      <c r="J204" s="584"/>
      <c r="K204" s="230" t="str">
        <f>'PCP - Tabela 2'!E181&amp;IF('PCP - Tabela 2'!E181=0,"",": ")&amp;IF('PCP - Tabela 2'!G181=100,'PCP - Tabela 2'!G181,IF('PCP - Tabela 2'!G181&lt;10,"   "&amp;'PCP - Tabela 2'!G181,"  "&amp;'PCP - Tabela 2'!G181))</f>
        <v>   </v>
      </c>
    </row>
    <row r="205" spans="1:11" ht="12.75" customHeight="1">
      <c r="A205" s="587"/>
      <c r="B205" s="581">
        <f>IF('PCP - Tabela 2'!B182=0,"",'PCP - Tabela 2'!B182)</f>
      </c>
      <c r="C205" s="581"/>
      <c r="D205" s="581"/>
      <c r="E205" s="588"/>
      <c r="F205" s="583"/>
      <c r="G205" s="196"/>
      <c r="H205" s="197"/>
      <c r="I205" s="584">
        <f>IF(H205=0,"",G205*100/SUM(G$202:G$206))</f>
      </c>
      <c r="J205" s="584"/>
      <c r="K205" s="230" t="str">
        <f>'PCP - Tabela 2'!E182&amp;IF('PCP - Tabela 2'!E182=0,"",": ")&amp;IF('PCP - Tabela 2'!G182=100,'PCP - Tabela 2'!G182,IF('PCP - Tabela 2'!G182&lt;10,"   "&amp;'PCP - Tabela 2'!G182,"  "&amp;'PCP - Tabela 2'!G182))</f>
        <v>   </v>
      </c>
    </row>
    <row r="206" spans="1:11" ht="12.75" customHeight="1">
      <c r="A206" s="587"/>
      <c r="B206" s="581">
        <f>IF('PCP - Tabela 2'!B183=0,"",'PCP - Tabela 2'!B183)</f>
      </c>
      <c r="C206" s="581"/>
      <c r="D206" s="581"/>
      <c r="E206" s="588"/>
      <c r="F206" s="583"/>
      <c r="G206" s="198"/>
      <c r="H206" s="199"/>
      <c r="I206" s="584">
        <f>IF(H206=0,"",G206*100/SUM(G$202:G$206))</f>
      </c>
      <c r="J206" s="584"/>
      <c r="K206" s="230" t="str">
        <f>'PCP - Tabela 2'!E183&amp;IF('PCP - Tabela 2'!E183=0,"",": ")&amp;IF('PCP - Tabela 2'!G183=100,'PCP - Tabela 2'!G183,IF('PCP - Tabela 2'!G183&lt;10,"   "&amp;'PCP - Tabela 2'!G183,"  "&amp;'PCP - Tabela 2'!G183))</f>
        <v>   </v>
      </c>
    </row>
    <row r="207" spans="1:11" ht="12.75" customHeight="1">
      <c r="A207" s="587"/>
      <c r="B207" s="581" t="str">
        <f>IF('PCP - Tabela 2'!B184=0,"",'PCP - Tabela 2'!B184)</f>
        <v>Resíduo de Óleo Vegetal</v>
      </c>
      <c r="C207" s="581"/>
      <c r="D207" s="581"/>
      <c r="E207" s="588"/>
      <c r="F207" s="583"/>
      <c r="G207" s="200">
        <f>E202+F202-SUM(G202:G206)</f>
        <v>0</v>
      </c>
      <c r="H207" s="201" t="s">
        <v>263</v>
      </c>
      <c r="I207" s="585">
        <f>IF(E202+F202=0,"",G207/(E202+F202)*100)</f>
      </c>
      <c r="J207" s="585"/>
      <c r="K207" s="231"/>
    </row>
    <row r="208" spans="1:11" ht="12.75" customHeight="1">
      <c r="A208" s="580">
        <v>22</v>
      </c>
      <c r="B208" s="581" t="str">
        <f>IF('PCP - Tabela 2'!B184=0,"",'PCP - Tabela 2'!B184)</f>
        <v>Resíduo de Óleo Vegetal</v>
      </c>
      <c r="C208" s="581"/>
      <c r="D208" s="581"/>
      <c r="E208" s="582">
        <f>'Relatório PCP - Tabela 6'!K38</f>
        <v>0</v>
      </c>
      <c r="F208" s="583"/>
      <c r="G208" s="189"/>
      <c r="H208" s="203"/>
      <c r="I208" s="586">
        <f>IF(H208=0,"",G208*100/SUM(G$208:G$212))</f>
      </c>
      <c r="J208" s="586"/>
      <c r="K208" s="229" t="str">
        <f>'PCP - Tabela 2'!E184&amp;IF('PCP - Tabela 2'!E184=0,"",": ")&amp;IF('PCP - Tabela 2'!G184=100,'PCP - Tabela 2'!G184,IF('PCP - Tabela 2'!G184&lt;10,"   "&amp;'PCP - Tabela 2'!G184,"  "&amp;'PCP - Tabela 2'!G184))</f>
        <v>   </v>
      </c>
    </row>
    <row r="209" spans="1:11" ht="12.75" customHeight="1">
      <c r="A209" s="580"/>
      <c r="B209" s="581"/>
      <c r="C209" s="581"/>
      <c r="D209" s="581"/>
      <c r="E209" s="582"/>
      <c r="F209" s="583"/>
      <c r="G209" s="192"/>
      <c r="H209" s="193"/>
      <c r="I209" s="584">
        <f>IF(H209=0,"",G209*100/SUM(G$208:G$212))</f>
      </c>
      <c r="J209" s="584"/>
      <c r="K209" s="230" t="str">
        <f>'PCP - Tabela 2'!E185&amp;IF('PCP - Tabela 2'!E185=0,"",": ")&amp;IF('PCP - Tabela 2'!G185=100,'PCP - Tabela 2'!G185,IF('PCP - Tabela 2'!G185&lt;10,"   "&amp;'PCP - Tabela 2'!G185,"  "&amp;'PCP - Tabela 2'!G185))</f>
        <v>   </v>
      </c>
    </row>
    <row r="210" spans="1:11" ht="12.75" customHeight="1">
      <c r="A210" s="580"/>
      <c r="B210" s="581"/>
      <c r="C210" s="581"/>
      <c r="D210" s="581"/>
      <c r="E210" s="582"/>
      <c r="F210" s="583"/>
      <c r="G210" s="192"/>
      <c r="H210" s="193"/>
      <c r="I210" s="584">
        <f>IF(H210=0,"",G210*100/SUM(G$208:G$212))</f>
      </c>
      <c r="J210" s="584"/>
      <c r="K210" s="230" t="str">
        <f>'PCP - Tabela 2'!E186&amp;IF('PCP - Tabela 2'!E186=0,"",": ")&amp;IF('PCP - Tabela 2'!G186=100,'PCP - Tabela 2'!G186,IF('PCP - Tabela 2'!G186&lt;10,"   "&amp;'PCP - Tabela 2'!G186,"  "&amp;'PCP - Tabela 2'!G186))</f>
        <v>   </v>
      </c>
    </row>
    <row r="211" spans="1:11" ht="12.75" customHeight="1">
      <c r="A211" s="580"/>
      <c r="B211" s="581"/>
      <c r="C211" s="581"/>
      <c r="D211" s="581"/>
      <c r="E211" s="582"/>
      <c r="F211" s="583"/>
      <c r="G211" s="196"/>
      <c r="H211" s="197"/>
      <c r="I211" s="584">
        <f>IF(H211=0,"",G211*100/SUM(G$208:G$212))</f>
      </c>
      <c r="J211" s="584"/>
      <c r="K211" s="230" t="str">
        <f>'PCP - Tabela 2'!E187&amp;IF('PCP - Tabela 2'!E187=0,"",": ")&amp;IF('PCP - Tabela 2'!G187=100,'PCP - Tabela 2'!G187,IF('PCP - Tabela 2'!G187&lt;10,"   "&amp;'PCP - Tabela 2'!G187,"  "&amp;'PCP - Tabela 2'!G187))</f>
        <v>   </v>
      </c>
    </row>
    <row r="212" spans="1:11" ht="12.75" customHeight="1">
      <c r="A212" s="580"/>
      <c r="B212" s="581"/>
      <c r="C212" s="581"/>
      <c r="D212" s="581"/>
      <c r="E212" s="582"/>
      <c r="F212" s="583"/>
      <c r="G212" s="198"/>
      <c r="H212" s="199"/>
      <c r="I212" s="584">
        <f>IF(H212=0,"",G212*100/SUM(G$208:G$212))</f>
      </c>
      <c r="J212" s="584"/>
      <c r="K212" s="230" t="str">
        <f>'PCP - Tabela 2'!E188&amp;IF('PCP - Tabela 2'!E188=0,"",": ")&amp;IF('PCP - Tabela 2'!G188=100,'PCP - Tabela 2'!G188,IF('PCP - Tabela 2'!G188&lt;10,"   "&amp;'PCP - Tabela 2'!G188,"  "&amp;'PCP - Tabela 2'!G188))</f>
        <v>   </v>
      </c>
    </row>
    <row r="213" spans="1:11" ht="12.75" customHeight="1">
      <c r="A213" s="580"/>
      <c r="B213" s="581"/>
      <c r="C213" s="581"/>
      <c r="D213" s="581"/>
      <c r="E213" s="582"/>
      <c r="F213" s="583"/>
      <c r="G213" s="200">
        <f>E208+F208-SUM(G208:G212)</f>
        <v>0</v>
      </c>
      <c r="H213" s="201" t="s">
        <v>263</v>
      </c>
      <c r="I213" s="579">
        <f>IF(E208+F208=0,"",G213/(E208+F208)*100)</f>
      </c>
      <c r="J213" s="579"/>
      <c r="K213" s="231"/>
    </row>
    <row r="214" spans="1:27" ht="12.75" customHeight="1">
      <c r="A214" s="580">
        <v>23</v>
      </c>
      <c r="B214" s="581" t="str">
        <f>IF('PCP - Tabela 2'!B189=0,"",'PCP - Tabela 2'!B189)</f>
        <v>Segmentos de Rede</v>
      </c>
      <c r="C214" s="581"/>
      <c r="D214" s="581"/>
      <c r="E214" s="582">
        <f>'Relatório PCP - Tabela 6'!K39</f>
        <v>0</v>
      </c>
      <c r="F214" s="583"/>
      <c r="G214" s="189"/>
      <c r="H214" s="203"/>
      <c r="I214" s="584">
        <f>IF(H214=0,"",G214*100/SUM(G214:G218))</f>
      </c>
      <c r="J214" s="584"/>
      <c r="K214" s="230" t="str">
        <f>'PCP - Tabela 2'!E189&amp;IF('PCP - Tabela 2'!E189=0,"",": ")&amp;IF('PCP - Tabela 2'!G189=100,'PCP - Tabela 2'!G189,IF('PCP - Tabela 2'!G189&lt;10,"   "&amp;'PCP - Tabela 2'!G189,"  "&amp;'PCP - Tabela 2'!G189))</f>
        <v>   </v>
      </c>
      <c r="L214" s="14"/>
      <c r="M214" s="14"/>
      <c r="N214" s="14"/>
      <c r="O214" s="14"/>
      <c r="P214" s="14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</row>
    <row r="215" spans="1:16" ht="12.75" customHeight="1">
      <c r="A215" s="580"/>
      <c r="B215" s="581"/>
      <c r="C215" s="581"/>
      <c r="D215" s="581"/>
      <c r="E215" s="582"/>
      <c r="F215" s="583"/>
      <c r="G215" s="192"/>
      <c r="H215" s="193"/>
      <c r="I215" s="584">
        <f>IF(H215=0,"",G215*100/SUM(G215:G219))</f>
      </c>
      <c r="J215" s="584"/>
      <c r="K215" s="230" t="str">
        <f>'PCP - Tabela 2'!E190&amp;IF('PCP - Tabela 2'!E190=0,"",": ")&amp;IF('PCP - Tabela 2'!G190=100,'PCP - Tabela 2'!G190,IF('PCP - Tabela 2'!G190&lt;10,"   "&amp;'PCP - Tabela 2'!G190,"  "&amp;'PCP - Tabela 2'!G190))</f>
        <v>   </v>
      </c>
      <c r="L215" s="14"/>
      <c r="M215" s="14"/>
      <c r="N215" s="14"/>
      <c r="O215" s="14"/>
      <c r="P215" s="14"/>
    </row>
    <row r="216" spans="1:16" ht="12.75" customHeight="1">
      <c r="A216" s="580"/>
      <c r="B216" s="581"/>
      <c r="C216" s="581"/>
      <c r="D216" s="581"/>
      <c r="E216" s="582"/>
      <c r="F216" s="583"/>
      <c r="G216" s="192"/>
      <c r="H216" s="193"/>
      <c r="I216" s="584">
        <f>IF(H216=0,"",G216*100/SUM(G216:G220))</f>
      </c>
      <c r="J216" s="584"/>
      <c r="K216" s="230" t="str">
        <f>'PCP - Tabela 2'!E191&amp;IF('PCP - Tabela 2'!E191=0,"",": ")&amp;IF('PCP - Tabela 2'!G191=100,'PCP - Tabela 2'!G191,IF('PCP - Tabela 2'!G191&lt;10,"   "&amp;'PCP - Tabela 2'!G191,"  "&amp;'PCP - Tabela 2'!G191))</f>
        <v>   </v>
      </c>
      <c r="L216" s="14"/>
      <c r="M216" s="14"/>
      <c r="N216" s="14"/>
      <c r="O216" s="14"/>
      <c r="P216" s="14"/>
    </row>
    <row r="217" spans="1:16" ht="12.75" customHeight="1">
      <c r="A217" s="580"/>
      <c r="B217" s="581"/>
      <c r="C217" s="581"/>
      <c r="D217" s="581"/>
      <c r="E217" s="582"/>
      <c r="F217" s="583"/>
      <c r="G217" s="196"/>
      <c r="H217" s="197"/>
      <c r="I217" s="584">
        <f>IF(H217=0,"",G217*100/SUM(G217:G221))</f>
      </c>
      <c r="J217" s="584"/>
      <c r="K217" s="230" t="str">
        <f>'PCP - Tabela 2'!E192&amp;IF('PCP - Tabela 2'!E192=0,"",": ")&amp;IF('PCP - Tabela 2'!G192=100,'PCP - Tabela 2'!G192,IF('PCP - Tabela 2'!G192&lt;10,"   "&amp;'PCP - Tabela 2'!G192,"  "&amp;'PCP - Tabela 2'!G192))</f>
        <v>   </v>
      </c>
      <c r="L217" s="14"/>
      <c r="M217" s="14"/>
      <c r="N217" s="14"/>
      <c r="O217" s="14"/>
      <c r="P217" s="14"/>
    </row>
    <row r="218" spans="1:16" ht="12.75" customHeight="1">
      <c r="A218" s="580"/>
      <c r="B218" s="581"/>
      <c r="C218" s="581"/>
      <c r="D218" s="581"/>
      <c r="E218" s="582"/>
      <c r="F218" s="583"/>
      <c r="G218" s="198"/>
      <c r="H218" s="199"/>
      <c r="I218" s="584">
        <f>IF(H218=0,"",G218*100/SUM(G218:G222))</f>
      </c>
      <c r="J218" s="584"/>
      <c r="K218" s="230" t="str">
        <f>'PCP - Tabela 2'!E193&amp;IF('PCP - Tabela 2'!E193=0,"",": ")&amp;IF('PCP - Tabela 2'!G193=100,'PCP - Tabela 2'!G193,IF('PCP - Tabela 2'!G193&lt;10,"   "&amp;'PCP - Tabela 2'!G193,"  "&amp;'PCP - Tabela 2'!G193))</f>
        <v>   </v>
      </c>
      <c r="L218" s="14"/>
      <c r="M218" s="14"/>
      <c r="N218" s="14"/>
      <c r="O218" s="14"/>
      <c r="P218" s="14"/>
    </row>
    <row r="219" spans="1:16" ht="12.75" customHeight="1">
      <c r="A219" s="580"/>
      <c r="B219" s="581"/>
      <c r="C219" s="581"/>
      <c r="D219" s="581"/>
      <c r="E219" s="582"/>
      <c r="F219" s="583"/>
      <c r="G219" s="200">
        <f>E214+F214-SUM(G214:G218)</f>
        <v>0</v>
      </c>
      <c r="H219" s="201" t="s">
        <v>263</v>
      </c>
      <c r="I219" s="579">
        <f>IF(E214+F214=0,"",G219/(E214+F214)*100)</f>
      </c>
      <c r="J219" s="579"/>
      <c r="K219" s="231"/>
      <c r="L219" s="14"/>
      <c r="M219" s="14"/>
      <c r="N219" s="14"/>
      <c r="O219" s="14"/>
      <c r="P219" s="14"/>
    </row>
    <row r="220" spans="1:16" ht="12.75" customHeight="1">
      <c r="A220" s="580">
        <v>24</v>
      </c>
      <c r="B220" s="581">
        <f>IF('PCP - Tabela 2'!B194=0,"",'PCP - Tabela 2'!B194)</f>
      </c>
      <c r="C220" s="581"/>
      <c r="D220" s="581"/>
      <c r="E220" s="582">
        <f>'Relatório PCP - Tabela 6'!K40</f>
        <v>0</v>
      </c>
      <c r="F220" s="583"/>
      <c r="G220" s="189"/>
      <c r="H220" s="203"/>
      <c r="I220" s="584">
        <f>IF(H220=0,"",G220*100/SUM(G220:G224))</f>
      </c>
      <c r="J220" s="584"/>
      <c r="K220" s="230" t="str">
        <f>'PCP - Tabela 2'!E194&amp;IF('PCP - Tabela 2'!E194=0,"",": ")&amp;IF('PCP - Tabela 2'!G194=100,'PCP - Tabela 2'!G194,IF('PCP - Tabela 2'!G194&lt;10,"   "&amp;'PCP - Tabela 2'!G194,"  "&amp;'PCP - Tabela 2'!G194))</f>
        <v>   </v>
      </c>
      <c r="L220" s="14"/>
      <c r="M220" s="14"/>
      <c r="N220" s="14"/>
      <c r="O220" s="14"/>
      <c r="P220" s="14"/>
    </row>
    <row r="221" spans="1:16" ht="12.75" customHeight="1">
      <c r="A221" s="580"/>
      <c r="B221" s="581"/>
      <c r="C221" s="581"/>
      <c r="D221" s="581"/>
      <c r="E221" s="582"/>
      <c r="F221" s="583"/>
      <c r="G221" s="192"/>
      <c r="H221" s="193"/>
      <c r="I221" s="584">
        <f>IF(H221=0,"",G221*100/SUM(G221:G225))</f>
      </c>
      <c r="J221" s="584"/>
      <c r="K221" s="230" t="str">
        <f>'PCP - Tabela 2'!E195&amp;IF('PCP - Tabela 2'!E195=0,"",": ")&amp;IF('PCP - Tabela 2'!G195=100,'PCP - Tabela 2'!G195,IF('PCP - Tabela 2'!G195&lt;10,"   "&amp;'PCP - Tabela 2'!G195,"  "&amp;'PCP - Tabela 2'!G195))</f>
        <v>   </v>
      </c>
      <c r="L221" s="14"/>
      <c r="M221" s="14"/>
      <c r="N221" s="14"/>
      <c r="O221" s="14"/>
      <c r="P221" s="14"/>
    </row>
    <row r="222" spans="1:16" ht="12.75" customHeight="1">
      <c r="A222" s="580"/>
      <c r="B222" s="581"/>
      <c r="C222" s="581"/>
      <c r="D222" s="581"/>
      <c r="E222" s="582"/>
      <c r="F222" s="583"/>
      <c r="G222" s="192"/>
      <c r="H222" s="193"/>
      <c r="I222" s="584">
        <f>IF(H222=0,"",G222*100/SUM(G222:G226))</f>
      </c>
      <c r="J222" s="584"/>
      <c r="K222" s="230" t="str">
        <f>'PCP - Tabela 2'!E196&amp;IF('PCP - Tabela 2'!E196=0,"",": ")&amp;IF('PCP - Tabela 2'!G196=100,'PCP - Tabela 2'!G196,IF('PCP - Tabela 2'!G196&lt;10,"   "&amp;'PCP - Tabela 2'!G196,"  "&amp;'PCP - Tabela 2'!G196))</f>
        <v>   </v>
      </c>
      <c r="L222" s="14"/>
      <c r="M222" s="14"/>
      <c r="N222" s="14"/>
      <c r="O222" s="14"/>
      <c r="P222" s="14"/>
    </row>
    <row r="223" spans="1:16" ht="12.75" customHeight="1">
      <c r="A223" s="580"/>
      <c r="B223" s="581"/>
      <c r="C223" s="581"/>
      <c r="D223" s="581"/>
      <c r="E223" s="582"/>
      <c r="F223" s="583"/>
      <c r="G223" s="196"/>
      <c r="H223" s="197"/>
      <c r="I223" s="584">
        <f>IF(H223=0,"",G223*100/SUM(G223:G227))</f>
      </c>
      <c r="J223" s="584"/>
      <c r="K223" s="230" t="str">
        <f>'PCP - Tabela 2'!E197&amp;IF('PCP - Tabela 2'!E197=0,"",": ")&amp;IF('PCP - Tabela 2'!G197=100,'PCP - Tabela 2'!G197,IF('PCP - Tabela 2'!G197&lt;10,"   "&amp;'PCP - Tabela 2'!G197,"  "&amp;'PCP - Tabela 2'!G197))</f>
        <v>   </v>
      </c>
      <c r="L223" s="14"/>
      <c r="M223" s="14"/>
      <c r="N223" s="14"/>
      <c r="O223" s="14"/>
      <c r="P223" s="14"/>
    </row>
    <row r="224" spans="1:16" ht="12.75" customHeight="1">
      <c r="A224" s="580"/>
      <c r="B224" s="581"/>
      <c r="C224" s="581"/>
      <c r="D224" s="581"/>
      <c r="E224" s="582"/>
      <c r="F224" s="583"/>
      <c r="G224" s="198"/>
      <c r="H224" s="199"/>
      <c r="I224" s="584">
        <f>IF(H224=0,"",G224*100/SUM(G224:G228))</f>
      </c>
      <c r="J224" s="584"/>
      <c r="K224" s="230" t="str">
        <f>'PCP - Tabela 2'!E198&amp;IF('PCP - Tabela 2'!E198=0,"",": ")&amp;IF('PCP - Tabela 2'!G198=100,'PCP - Tabela 2'!G198,IF('PCP - Tabela 2'!G198&lt;10,"   "&amp;'PCP - Tabela 2'!G198,"  "&amp;'PCP - Tabela 2'!G198))</f>
        <v>   </v>
      </c>
      <c r="L224" s="14"/>
      <c r="M224" s="14"/>
      <c r="N224" s="14"/>
      <c r="O224" s="14"/>
      <c r="P224" s="14"/>
    </row>
    <row r="225" spans="1:16" ht="12.75" customHeight="1">
      <c r="A225" s="580"/>
      <c r="B225" s="581"/>
      <c r="C225" s="581"/>
      <c r="D225" s="581"/>
      <c r="E225" s="582"/>
      <c r="F225" s="583"/>
      <c r="G225" s="200">
        <f>E220+F220-SUM(G220:G224)</f>
        <v>0</v>
      </c>
      <c r="H225" s="201" t="s">
        <v>263</v>
      </c>
      <c r="I225" s="579">
        <f>IF(E220+F220=0,"",G225/(E220+F220)*100)</f>
      </c>
      <c r="J225" s="579"/>
      <c r="K225" s="231"/>
      <c r="L225" s="14"/>
      <c r="M225" s="14"/>
      <c r="N225" s="14"/>
      <c r="O225" s="14"/>
      <c r="P225" s="14"/>
    </row>
    <row r="226" spans="1:16" ht="12.75" customHeight="1">
      <c r="A226" s="580">
        <v>25</v>
      </c>
      <c r="B226" s="581">
        <f>IF('PCP - Tabela 2'!B199=0,"",'PCP - Tabela 2'!B199)</f>
      </c>
      <c r="C226" s="581"/>
      <c r="D226" s="581"/>
      <c r="E226" s="582">
        <f>'Relatório PCP - Tabela 6'!K41</f>
        <v>0</v>
      </c>
      <c r="F226" s="583"/>
      <c r="G226" s="189"/>
      <c r="H226" s="203"/>
      <c r="I226" s="584">
        <f>IF(H226=0,"",G226*100/SUM(G226:G230))</f>
      </c>
      <c r="J226" s="584"/>
      <c r="K226" s="230" t="str">
        <f>'PCP - Tabela 2'!E199&amp;IF('PCP - Tabela 2'!E199=0,"",": ")&amp;IF('PCP - Tabela 2'!G199=100,'PCP - Tabela 2'!G199,IF('PCP - Tabela 2'!G199&lt;10,"   "&amp;'PCP - Tabela 2'!G199,"  "&amp;'PCP - Tabela 2'!G199))</f>
        <v>   </v>
      </c>
      <c r="L226" s="14"/>
      <c r="M226" s="14"/>
      <c r="N226" s="14"/>
      <c r="O226" s="14"/>
      <c r="P226" s="14"/>
    </row>
    <row r="227" spans="1:27" ht="12.75" customHeight="1">
      <c r="A227" s="580"/>
      <c r="B227" s="581"/>
      <c r="C227" s="581"/>
      <c r="D227" s="581"/>
      <c r="E227" s="582"/>
      <c r="F227" s="583"/>
      <c r="G227" s="192"/>
      <c r="H227" s="193"/>
      <c r="I227" s="584">
        <f>IF(H227=0,"",G227*100/SUM(G227:G231))</f>
      </c>
      <c r="J227" s="584"/>
      <c r="K227" s="230" t="str">
        <f>'PCP - Tabela 2'!E200&amp;IF('PCP - Tabela 2'!E200=0,"",": ")&amp;IF('PCP - Tabela 2'!G200=100,'PCP - Tabela 2'!G200,IF('PCP - Tabela 2'!G200&lt;10,"   "&amp;'PCP - Tabela 2'!G200,"  "&amp;'PCP - Tabela 2'!G200))</f>
        <v>   </v>
      </c>
      <c r="L227" s="14"/>
      <c r="M227" s="14"/>
      <c r="N227" s="14"/>
      <c r="O227" s="14"/>
      <c r="P227" s="14"/>
      <c r="R227" s="77"/>
      <c r="S227" s="77"/>
      <c r="T227" s="77"/>
      <c r="U227" s="77"/>
      <c r="V227" s="77"/>
      <c r="W227" s="77"/>
      <c r="X227" s="77"/>
      <c r="Y227" s="77"/>
      <c r="Z227" s="77"/>
      <c r="AA227" s="77"/>
    </row>
    <row r="228" spans="1:27" ht="12.75" customHeight="1">
      <c r="A228" s="580"/>
      <c r="B228" s="581"/>
      <c r="C228" s="581"/>
      <c r="D228" s="581"/>
      <c r="E228" s="582"/>
      <c r="F228" s="583"/>
      <c r="G228" s="192"/>
      <c r="H228" s="193"/>
      <c r="I228" s="584">
        <f>IF(H228=0,"",G228*100/SUM(G228:G232))</f>
      </c>
      <c r="J228" s="584"/>
      <c r="K228" s="230" t="str">
        <f>'PCP - Tabela 2'!E201&amp;IF('PCP - Tabela 2'!E201=0,"",": ")&amp;IF('PCP - Tabela 2'!G201=100,'PCP - Tabela 2'!G201,IF('PCP - Tabela 2'!G201&lt;10,"   "&amp;'PCP - Tabela 2'!G201,"  "&amp;'PCP - Tabela 2'!G201))</f>
        <v>   </v>
      </c>
      <c r="L228" s="14"/>
      <c r="M228" s="14"/>
      <c r="N228" s="14"/>
      <c r="O228" s="14"/>
      <c r="P228" s="14"/>
      <c r="R228" s="77"/>
      <c r="S228" s="77"/>
      <c r="T228" s="77"/>
      <c r="U228" s="77"/>
      <c r="V228" s="77"/>
      <c r="W228" s="77"/>
      <c r="X228" s="77"/>
      <c r="Y228" s="77"/>
      <c r="Z228" s="77"/>
      <c r="AA228" s="77"/>
    </row>
    <row r="229" spans="1:27" ht="12.75" customHeight="1">
      <c r="A229" s="580"/>
      <c r="B229" s="581"/>
      <c r="C229" s="581"/>
      <c r="D229" s="581"/>
      <c r="E229" s="582"/>
      <c r="F229" s="583"/>
      <c r="G229" s="196"/>
      <c r="H229" s="197"/>
      <c r="I229" s="584">
        <f>IF(H229=0,"",G229*100/SUM(G229:G233))</f>
      </c>
      <c r="J229" s="584"/>
      <c r="K229" s="230" t="str">
        <f>'PCP - Tabela 2'!E202&amp;IF('PCP - Tabela 2'!E202=0,"",": ")&amp;IF('PCP - Tabela 2'!G202=100,'PCP - Tabela 2'!G202,IF('PCP - Tabela 2'!G202&lt;10,"   "&amp;'PCP - Tabela 2'!G202,"  "&amp;'PCP - Tabela 2'!G202))</f>
        <v>   </v>
      </c>
      <c r="L229" s="14"/>
      <c r="M229" s="14"/>
      <c r="N229" s="14"/>
      <c r="O229" s="14"/>
      <c r="P229" s="14"/>
      <c r="R229" s="77"/>
      <c r="S229" s="77"/>
      <c r="T229" s="77"/>
      <c r="U229" s="77"/>
      <c r="V229" s="77"/>
      <c r="W229" s="77"/>
      <c r="X229" s="77"/>
      <c r="Y229" s="77"/>
      <c r="Z229" s="77"/>
      <c r="AA229" s="77"/>
    </row>
    <row r="230" spans="1:16" ht="12.75">
      <c r="A230" s="580"/>
      <c r="B230" s="581"/>
      <c r="C230" s="581"/>
      <c r="D230" s="581"/>
      <c r="E230" s="582"/>
      <c r="F230" s="583"/>
      <c r="G230" s="198"/>
      <c r="H230" s="199"/>
      <c r="I230" s="584">
        <f>IF(H230=0,"",G230*100/SUM(G230:G234))</f>
      </c>
      <c r="J230" s="584"/>
      <c r="K230" s="230" t="str">
        <f>'PCP - Tabela 2'!E203&amp;IF('PCP - Tabela 2'!E203=0,"",": ")&amp;IF('PCP - Tabela 2'!G203=100,'PCP - Tabela 2'!G203,IF('PCP - Tabela 2'!G203&lt;10,"   "&amp;'PCP - Tabela 2'!G203,"  "&amp;'PCP - Tabela 2'!G203))</f>
        <v>   </v>
      </c>
      <c r="L230" s="14"/>
      <c r="M230" s="14"/>
      <c r="N230" s="14"/>
      <c r="O230" s="14"/>
      <c r="P230" s="14"/>
    </row>
    <row r="231" spans="1:27" ht="12.75">
      <c r="A231" s="580"/>
      <c r="B231" s="581"/>
      <c r="C231" s="581"/>
      <c r="D231" s="581"/>
      <c r="E231" s="582"/>
      <c r="F231" s="583"/>
      <c r="G231" s="200">
        <f>E226+F226-SUM(G226:G230)</f>
        <v>0</v>
      </c>
      <c r="H231" s="201" t="s">
        <v>263</v>
      </c>
      <c r="I231" s="579">
        <f>IF(E226+F226=0,"",G231/(E226+F226)*100)</f>
      </c>
      <c r="J231" s="579"/>
      <c r="K231" s="231"/>
      <c r="L231" s="14"/>
      <c r="M231" s="14"/>
      <c r="N231" s="14"/>
      <c r="O231" s="14"/>
      <c r="P231" s="14"/>
      <c r="R231" s="78"/>
      <c r="S231" s="78"/>
      <c r="T231" s="78"/>
      <c r="U231" s="78"/>
      <c r="V231" s="78"/>
      <c r="W231" s="78"/>
      <c r="X231" s="78"/>
      <c r="Y231" s="78"/>
      <c r="Z231" s="78"/>
      <c r="AA231" s="78"/>
    </row>
    <row r="232" spans="1:27" ht="12.75">
      <c r="A232" s="14"/>
      <c r="B232" s="122"/>
      <c r="C232" s="247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R232" s="78"/>
      <c r="S232" s="78"/>
      <c r="T232" s="78"/>
      <c r="U232" s="78"/>
      <c r="V232" s="78"/>
      <c r="W232" s="78"/>
      <c r="X232" s="78"/>
      <c r="Y232" s="78"/>
      <c r="Z232" s="78"/>
      <c r="AA232" s="78"/>
    </row>
    <row r="233" spans="1:16" ht="12.75">
      <c r="A233" s="14"/>
      <c r="B233" s="122"/>
      <c r="C233" s="247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1:16" ht="12.75">
      <c r="A234" s="14"/>
      <c r="B234" s="122"/>
      <c r="C234" s="247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1:16" ht="12.75">
      <c r="A235" s="14"/>
      <c r="B235" s="122"/>
      <c r="C235" s="247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1:16" ht="12.75">
      <c r="A236" s="14"/>
      <c r="B236" s="122"/>
      <c r="C236" s="247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1:16" ht="12.75">
      <c r="A237" s="14"/>
      <c r="B237" s="122"/>
      <c r="C237" s="247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1:16" ht="12.75">
      <c r="A238" s="14"/>
      <c r="B238" s="122"/>
      <c r="C238" s="247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1:16" ht="12.75">
      <c r="A239" s="14"/>
      <c r="B239" s="122"/>
      <c r="C239" s="247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1:16" ht="12.75">
      <c r="A240" s="14"/>
      <c r="B240" s="122"/>
      <c r="C240" s="247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1:16" ht="12.75">
      <c r="A241" s="14"/>
      <c r="B241" s="122"/>
      <c r="C241" s="247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1:16" ht="12.75">
      <c r="A242" s="14"/>
      <c r="B242" s="122"/>
      <c r="C242" s="247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1:16" ht="12.75">
      <c r="A243" s="14"/>
      <c r="B243" s="122"/>
      <c r="C243" s="247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1:16" ht="12.75">
      <c r="A244" s="14"/>
      <c r="B244" s="122"/>
      <c r="C244" s="247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1:16" ht="12.75">
      <c r="A245" s="14"/>
      <c r="B245" s="122"/>
      <c r="C245" s="247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1:16" ht="12.75">
      <c r="A246" s="14"/>
      <c r="B246" s="122"/>
      <c r="C246" s="247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1:16" ht="12.75">
      <c r="A247" s="14"/>
      <c r="B247" s="122"/>
      <c r="C247" s="247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1:16" ht="12.75">
      <c r="A248" s="14"/>
      <c r="B248" s="122"/>
      <c r="C248" s="247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1:16" ht="12.75">
      <c r="A249" s="14"/>
      <c r="B249" s="122"/>
      <c r="C249" s="247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1:16" ht="12.75">
      <c r="A250" s="14"/>
      <c r="B250" s="122"/>
      <c r="C250" s="247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1:16" ht="12.75">
      <c r="A251" s="14"/>
      <c r="B251" s="122"/>
      <c r="C251" s="247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1:16" ht="12.75">
      <c r="A252" s="14"/>
      <c r="B252" s="122"/>
      <c r="C252" s="247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1:16" ht="12.75">
      <c r="A253" s="14"/>
      <c r="B253" s="122"/>
      <c r="C253" s="247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1:16" ht="12.75">
      <c r="A254" s="14"/>
      <c r="B254" s="122"/>
      <c r="C254" s="247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1:16" ht="12.75">
      <c r="A255" s="14"/>
      <c r="B255" s="122"/>
      <c r="C255" s="247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1:16" ht="12.75">
      <c r="A256" s="14"/>
      <c r="B256" s="122"/>
      <c r="C256" s="247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1:16" ht="12.75">
      <c r="A257" s="14"/>
      <c r="B257" s="122"/>
      <c r="C257" s="247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1:16" ht="12.75">
      <c r="A258" s="14"/>
      <c r="B258" s="122"/>
      <c r="C258" s="247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1:16" ht="12.75">
      <c r="A259" s="14"/>
      <c r="B259" s="122"/>
      <c r="C259" s="247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1:16" ht="12.75">
      <c r="A260" s="14"/>
      <c r="B260" s="122"/>
      <c r="C260" s="247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1:16" ht="12.75">
      <c r="A261" s="14"/>
      <c r="B261" s="122"/>
      <c r="C261" s="247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1:16" ht="12.75">
      <c r="A262" s="14"/>
      <c r="B262" s="122"/>
      <c r="C262" s="247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  <row r="263" spans="1:16" ht="12.75">
      <c r="A263" s="14"/>
      <c r="B263" s="122"/>
      <c r="C263" s="247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</row>
    <row r="264" spans="1:16" ht="12.75">
      <c r="A264" s="14"/>
      <c r="B264" s="122"/>
      <c r="C264" s="247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</row>
    <row r="265" spans="1:16" ht="12.75">
      <c r="A265" s="14"/>
      <c r="B265" s="122"/>
      <c r="C265" s="247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</row>
    <row r="266" spans="1:16" ht="12.75">
      <c r="A266" s="14"/>
      <c r="B266" s="122"/>
      <c r="C266" s="247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</row>
    <row r="267" spans="1:16" ht="12.75">
      <c r="A267" s="14"/>
      <c r="B267" s="122"/>
      <c r="C267" s="247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</row>
    <row r="268" spans="1:16" ht="12.75">
      <c r="A268" s="14"/>
      <c r="B268" s="122"/>
      <c r="C268" s="247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1:16" ht="12.75">
      <c r="A269" s="14"/>
      <c r="B269" s="122"/>
      <c r="C269" s="247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</row>
    <row r="270" spans="1:16" ht="12.75">
      <c r="A270" s="14"/>
      <c r="B270" s="122"/>
      <c r="C270" s="247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</row>
    <row r="271" spans="1:16" ht="12.75">
      <c r="A271" s="14"/>
      <c r="B271" s="122"/>
      <c r="C271" s="247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</row>
    <row r="272" spans="1:16" ht="12.75">
      <c r="A272" s="14"/>
      <c r="B272" s="122"/>
      <c r="C272" s="247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  <row r="273" spans="1:16" ht="12.75">
      <c r="A273" s="14"/>
      <c r="B273" s="122"/>
      <c r="C273" s="247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</row>
    <row r="274" spans="1:16" ht="12.75">
      <c r="A274" s="14"/>
      <c r="B274" s="122"/>
      <c r="C274" s="247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</row>
    <row r="275" spans="1:16" ht="12.75">
      <c r="A275" s="14"/>
      <c r="B275" s="122"/>
      <c r="C275" s="247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</row>
    <row r="276" spans="1:16" ht="12.75">
      <c r="A276" s="14"/>
      <c r="B276" s="122"/>
      <c r="C276" s="247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</row>
    <row r="277" spans="1:16" ht="12.75">
      <c r="A277" s="14"/>
      <c r="B277" s="122"/>
      <c r="C277" s="247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</row>
    <row r="278" spans="1:16" ht="12.75">
      <c r="A278" s="14"/>
      <c r="B278" s="122"/>
      <c r="C278" s="247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</row>
    <row r="279" spans="1:16" ht="12.75">
      <c r="A279" s="14"/>
      <c r="B279" s="122"/>
      <c r="C279" s="247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</row>
    <row r="280" spans="1:16" ht="12.75">
      <c r="A280" s="14"/>
      <c r="B280" s="122"/>
      <c r="C280" s="247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</row>
    <row r="281" spans="1:16" ht="12.75">
      <c r="A281" s="14"/>
      <c r="B281" s="122"/>
      <c r="C281" s="247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</row>
    <row r="282" spans="1:16" ht="12.75">
      <c r="A282" s="14"/>
      <c r="B282" s="122"/>
      <c r="C282" s="247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</row>
    <row r="283" spans="1:16" ht="12.75">
      <c r="A283" s="14"/>
      <c r="B283" s="122"/>
      <c r="C283" s="247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</row>
    <row r="284" spans="1:16" ht="12.75">
      <c r="A284" s="14"/>
      <c r="B284" s="122"/>
      <c r="C284" s="247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</row>
    <row r="285" spans="1:16" ht="12.75">
      <c r="A285" s="14"/>
      <c r="B285" s="122"/>
      <c r="C285" s="247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</row>
    <row r="286" spans="1:16" ht="12.75">
      <c r="A286" s="14"/>
      <c r="B286" s="122"/>
      <c r="C286" s="247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</row>
    <row r="287" spans="1:16" ht="12.75">
      <c r="A287" s="14"/>
      <c r="B287" s="122"/>
      <c r="C287" s="247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</row>
    <row r="288" spans="1:16" ht="12.75">
      <c r="A288" s="14"/>
      <c r="B288" s="122"/>
      <c r="C288" s="247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</row>
    <row r="289" spans="1:16" ht="12.75">
      <c r="A289" s="14"/>
      <c r="B289" s="122"/>
      <c r="C289" s="247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</row>
    <row r="290" spans="1:16" ht="12.75">
      <c r="A290" s="14"/>
      <c r="B290" s="122"/>
      <c r="C290" s="247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</row>
    <row r="291" spans="1:16" ht="12.75">
      <c r="A291" s="14"/>
      <c r="B291" s="122"/>
      <c r="C291" s="247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</row>
    <row r="292" spans="1:16" ht="12.75">
      <c r="A292" s="14"/>
      <c r="B292" s="122"/>
      <c r="C292" s="247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</row>
    <row r="293" spans="1:16" ht="12.75">
      <c r="A293" s="14"/>
      <c r="B293" s="122"/>
      <c r="C293" s="247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</row>
    <row r="294" spans="1:16" ht="12.75">
      <c r="A294" s="14"/>
      <c r="B294" s="122"/>
      <c r="C294" s="247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</row>
    <row r="295" spans="1:16" ht="12.75">
      <c r="A295" s="14"/>
      <c r="B295" s="122"/>
      <c r="C295" s="247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</row>
    <row r="296" spans="1:16" ht="12.75">
      <c r="A296" s="14"/>
      <c r="B296" s="122"/>
      <c r="C296" s="247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</row>
    <row r="297" spans="1:16" ht="12.75">
      <c r="A297" s="14"/>
      <c r="B297" s="122"/>
      <c r="C297" s="247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</row>
    <row r="298" spans="1:16" ht="12.75">
      <c r="A298" s="14"/>
      <c r="B298" s="122"/>
      <c r="C298" s="247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</row>
    <row r="299" spans="1:16" ht="12.75">
      <c r="A299" s="14"/>
      <c r="B299" s="122"/>
      <c r="C299" s="247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</row>
    <row r="300" spans="1:16" ht="12.75">
      <c r="A300" s="14"/>
      <c r="B300" s="122"/>
      <c r="C300" s="247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</row>
    <row r="301" spans="1:16" ht="12.75">
      <c r="A301" s="14"/>
      <c r="B301" s="122"/>
      <c r="C301" s="247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</row>
    <row r="302" spans="1:16" ht="12.75">
      <c r="A302" s="14"/>
      <c r="B302" s="122"/>
      <c r="C302" s="247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</row>
    <row r="303" spans="1:16" ht="12.75">
      <c r="A303" s="14"/>
      <c r="B303" s="122"/>
      <c r="C303" s="247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</row>
    <row r="304" spans="1:16" ht="12.75">
      <c r="A304" s="14"/>
      <c r="B304" s="122"/>
      <c r="C304" s="247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</row>
    <row r="305" spans="1:16" ht="12.75">
      <c r="A305" s="14"/>
      <c r="B305" s="122"/>
      <c r="C305" s="247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</row>
    <row r="306" spans="1:16" ht="12.75">
      <c r="A306" s="14"/>
      <c r="B306" s="122"/>
      <c r="C306" s="247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</row>
    <row r="307" spans="1:16" ht="12.75">
      <c r="A307" s="14"/>
      <c r="B307" s="122"/>
      <c r="C307" s="247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</row>
    <row r="308" spans="1:16" ht="12.75">
      <c r="A308" s="14"/>
      <c r="B308" s="122"/>
      <c r="C308" s="247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</row>
    <row r="309" spans="1:16" ht="12.75">
      <c r="A309" s="14"/>
      <c r="B309" s="122"/>
      <c r="C309" s="247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</row>
    <row r="310" spans="1:16" ht="12.75">
      <c r="A310" s="14"/>
      <c r="B310" s="122"/>
      <c r="C310" s="247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</row>
    <row r="311" spans="1:16" ht="12.75">
      <c r="A311" s="14"/>
      <c r="B311" s="122"/>
      <c r="C311" s="247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</row>
    <row r="312" spans="1:16" ht="12.75">
      <c r="A312" s="14"/>
      <c r="B312" s="122"/>
      <c r="C312" s="247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</row>
    <row r="313" spans="1:16" ht="12.75">
      <c r="A313" s="14"/>
      <c r="B313" s="122"/>
      <c r="C313" s="247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</row>
    <row r="314" spans="1:16" ht="12.75">
      <c r="A314" s="14"/>
      <c r="B314" s="122"/>
      <c r="C314" s="247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</row>
    <row r="315" spans="1:16" ht="12.75">
      <c r="A315" s="14"/>
      <c r="B315" s="122"/>
      <c r="C315" s="247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</row>
    <row r="316" spans="1:16" ht="12.75">
      <c r="A316" s="14"/>
      <c r="B316" s="122"/>
      <c r="C316" s="247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</row>
    <row r="317" spans="1:16" ht="12.75">
      <c r="A317" s="14"/>
      <c r="B317" s="122"/>
      <c r="C317" s="247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</row>
    <row r="318" spans="1:16" ht="12.75">
      <c r="A318" s="14"/>
      <c r="B318" s="122"/>
      <c r="C318" s="247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</row>
    <row r="319" spans="1:16" ht="12.75">
      <c r="A319" s="14"/>
      <c r="B319" s="122"/>
      <c r="C319" s="247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</row>
    <row r="320" spans="1:16" ht="12.75">
      <c r="A320" s="14"/>
      <c r="B320" s="122"/>
      <c r="C320" s="247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</row>
    <row r="321" spans="1:16" ht="12.75">
      <c r="A321" s="14"/>
      <c r="B321" s="122"/>
      <c r="C321" s="247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</row>
    <row r="322" spans="1:16" ht="12.75">
      <c r="A322" s="14"/>
      <c r="B322" s="122"/>
      <c r="C322" s="247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</row>
    <row r="323" spans="1:16" ht="12.75">
      <c r="A323" s="14"/>
      <c r="B323" s="122"/>
      <c r="C323" s="247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</row>
    <row r="324" spans="1:16" ht="12.75">
      <c r="A324" s="14"/>
      <c r="B324" s="122"/>
      <c r="C324" s="247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</row>
    <row r="325" spans="1:16" ht="12.75">
      <c r="A325" s="14"/>
      <c r="B325" s="122"/>
      <c r="C325" s="247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</row>
    <row r="326" spans="1:16" ht="12.75">
      <c r="A326" s="14"/>
      <c r="B326" s="122"/>
      <c r="C326" s="247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</row>
    <row r="327" spans="1:16" ht="12.75">
      <c r="A327" s="14"/>
      <c r="B327" s="122"/>
      <c r="C327" s="247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</row>
    <row r="328" spans="1:16" ht="12.75">
      <c r="A328" s="14"/>
      <c r="B328" s="122"/>
      <c r="C328" s="247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</row>
    <row r="329" spans="1:16" ht="12.75">
      <c r="A329" s="14"/>
      <c r="B329" s="122"/>
      <c r="C329" s="247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</row>
    <row r="330" spans="1:16" ht="12.75">
      <c r="A330" s="14"/>
      <c r="B330" s="122"/>
      <c r="C330" s="247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</row>
    <row r="331" spans="1:16" ht="12.75">
      <c r="A331" s="14"/>
      <c r="B331" s="122"/>
      <c r="C331" s="247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</row>
    <row r="332" spans="1:16" ht="12.75">
      <c r="A332" s="14"/>
      <c r="B332" s="122"/>
      <c r="C332" s="247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</row>
    <row r="333" spans="1:16" ht="12.75">
      <c r="A333" s="14"/>
      <c r="B333" s="122"/>
      <c r="C333" s="247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</row>
    <row r="334" spans="1:16" ht="12.75">
      <c r="A334" s="14"/>
      <c r="B334" s="122"/>
      <c r="C334" s="247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</row>
    <row r="335" spans="1:16" ht="12.75">
      <c r="A335" s="14"/>
      <c r="B335" s="122"/>
      <c r="C335" s="247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</row>
    <row r="336" spans="1:16" ht="12.75">
      <c r="A336" s="14"/>
      <c r="B336" s="122"/>
      <c r="C336" s="247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</row>
    <row r="337" spans="1:16" ht="12.75">
      <c r="A337" s="14"/>
      <c r="B337" s="122"/>
      <c r="C337" s="247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</row>
    <row r="338" spans="1:16" ht="12.75">
      <c r="A338" s="14"/>
      <c r="B338" s="122"/>
      <c r="C338" s="247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</row>
    <row r="339" spans="1:16" ht="12.75">
      <c r="A339" s="14"/>
      <c r="B339" s="122"/>
      <c r="C339" s="247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</row>
    <row r="340" spans="1:16" ht="12.75">
      <c r="A340" s="14"/>
      <c r="B340" s="122"/>
      <c r="C340" s="247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</row>
    <row r="341" spans="1:16" ht="12.75">
      <c r="A341" s="14"/>
      <c r="B341" s="122"/>
      <c r="C341" s="247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</row>
  </sheetData>
  <sheetProtection sheet="1"/>
  <mergeCells count="374">
    <mergeCell ref="A1:B1"/>
    <mergeCell ref="C1:H1"/>
    <mergeCell ref="M1:P1"/>
    <mergeCell ref="A3:B3"/>
    <mergeCell ref="C3:D3"/>
    <mergeCell ref="M3:P3"/>
    <mergeCell ref="A5:B5"/>
    <mergeCell ref="C5:E5"/>
    <mergeCell ref="M5:P5"/>
    <mergeCell ref="M6:P6"/>
    <mergeCell ref="A8:B8"/>
    <mergeCell ref="C8:E8"/>
    <mergeCell ref="G8:H8"/>
    <mergeCell ref="I8:J8"/>
    <mergeCell ref="A10:K10"/>
    <mergeCell ref="A11:A14"/>
    <mergeCell ref="B11:D14"/>
    <mergeCell ref="I11:J11"/>
    <mergeCell ref="K11:K14"/>
    <mergeCell ref="I12:J12"/>
    <mergeCell ref="I13:J13"/>
    <mergeCell ref="I14:J14"/>
    <mergeCell ref="A15:A20"/>
    <mergeCell ref="B15:D20"/>
    <mergeCell ref="E15:E20"/>
    <mergeCell ref="F15:F20"/>
    <mergeCell ref="I15:J15"/>
    <mergeCell ref="I16:J16"/>
    <mergeCell ref="I17:J17"/>
    <mergeCell ref="I18:J18"/>
    <mergeCell ref="I19:J19"/>
    <mergeCell ref="I20:J20"/>
    <mergeCell ref="A21:A26"/>
    <mergeCell ref="B21:D26"/>
    <mergeCell ref="E21:E26"/>
    <mergeCell ref="F21:F26"/>
    <mergeCell ref="I21:J21"/>
    <mergeCell ref="I22:J22"/>
    <mergeCell ref="I23:J23"/>
    <mergeCell ref="I24:J24"/>
    <mergeCell ref="I25:J25"/>
    <mergeCell ref="I26:J26"/>
    <mergeCell ref="A27:A32"/>
    <mergeCell ref="B27:D32"/>
    <mergeCell ref="E27:E32"/>
    <mergeCell ref="F27:F32"/>
    <mergeCell ref="I27:J27"/>
    <mergeCell ref="O27:P27"/>
    <mergeCell ref="I28:J28"/>
    <mergeCell ref="O28:P28"/>
    <mergeCell ref="I29:J29"/>
    <mergeCell ref="O29:P29"/>
    <mergeCell ref="I30:J30"/>
    <mergeCell ref="O30:P30"/>
    <mergeCell ref="I31:J31"/>
    <mergeCell ref="O31:P31"/>
    <mergeCell ref="I32:J32"/>
    <mergeCell ref="O32:P32"/>
    <mergeCell ref="A33:A38"/>
    <mergeCell ref="B33:D38"/>
    <mergeCell ref="E33:E38"/>
    <mergeCell ref="F33:F38"/>
    <mergeCell ref="I33:J33"/>
    <mergeCell ref="O33:P33"/>
    <mergeCell ref="I34:J34"/>
    <mergeCell ref="O34:P34"/>
    <mergeCell ref="I35:J35"/>
    <mergeCell ref="O35:P35"/>
    <mergeCell ref="I36:J36"/>
    <mergeCell ref="O36:P36"/>
    <mergeCell ref="I37:J37"/>
    <mergeCell ref="O37:P37"/>
    <mergeCell ref="I38:J38"/>
    <mergeCell ref="O38:P38"/>
    <mergeCell ref="O39:P39"/>
    <mergeCell ref="O40:P40"/>
    <mergeCell ref="O41:P41"/>
    <mergeCell ref="O42:P42"/>
    <mergeCell ref="O43:P43"/>
    <mergeCell ref="A46:B46"/>
    <mergeCell ref="C46:H46"/>
    <mergeCell ref="M46:P46"/>
    <mergeCell ref="A48:B48"/>
    <mergeCell ref="C48:D48"/>
    <mergeCell ref="M48:P48"/>
    <mergeCell ref="A50:B50"/>
    <mergeCell ref="C50:E50"/>
    <mergeCell ref="M50:P50"/>
    <mergeCell ref="M51:P51"/>
    <mergeCell ref="A53:B53"/>
    <mergeCell ref="C53:E53"/>
    <mergeCell ref="G53:H53"/>
    <mergeCell ref="I53:J53"/>
    <mergeCell ref="A55:K55"/>
    <mergeCell ref="A56:A59"/>
    <mergeCell ref="B56:D59"/>
    <mergeCell ref="E56:E59"/>
    <mergeCell ref="H56:H59"/>
    <mergeCell ref="I56:J59"/>
    <mergeCell ref="K56:K59"/>
    <mergeCell ref="A60:A65"/>
    <mergeCell ref="B60:D65"/>
    <mergeCell ref="E60:E65"/>
    <mergeCell ref="F60:F65"/>
    <mergeCell ref="I60:J60"/>
    <mergeCell ref="I61:J61"/>
    <mergeCell ref="I62:J62"/>
    <mergeCell ref="I63:J63"/>
    <mergeCell ref="I64:J64"/>
    <mergeCell ref="I65:J65"/>
    <mergeCell ref="A66:A71"/>
    <mergeCell ref="B66:D71"/>
    <mergeCell ref="E66:E71"/>
    <mergeCell ref="F66:F71"/>
    <mergeCell ref="I66:J66"/>
    <mergeCell ref="I67:J67"/>
    <mergeCell ref="I68:J68"/>
    <mergeCell ref="I69:J69"/>
    <mergeCell ref="I70:J70"/>
    <mergeCell ref="I71:J71"/>
    <mergeCell ref="A72:A77"/>
    <mergeCell ref="B72:D77"/>
    <mergeCell ref="E72:E77"/>
    <mergeCell ref="F72:F77"/>
    <mergeCell ref="I72:J72"/>
    <mergeCell ref="I73:J73"/>
    <mergeCell ref="I74:J74"/>
    <mergeCell ref="I75:J75"/>
    <mergeCell ref="I76:J76"/>
    <mergeCell ref="I77:J77"/>
    <mergeCell ref="A78:A83"/>
    <mergeCell ref="B78:D83"/>
    <mergeCell ref="E78:E83"/>
    <mergeCell ref="F78:F83"/>
    <mergeCell ref="I78:J78"/>
    <mergeCell ref="I79:J79"/>
    <mergeCell ref="I80:J80"/>
    <mergeCell ref="I81:J81"/>
    <mergeCell ref="I82:J82"/>
    <mergeCell ref="I83:J83"/>
    <mergeCell ref="A84:A89"/>
    <mergeCell ref="B84:D89"/>
    <mergeCell ref="E84:E89"/>
    <mergeCell ref="F84:F89"/>
    <mergeCell ref="I84:J84"/>
    <mergeCell ref="I85:J85"/>
    <mergeCell ref="I86:J86"/>
    <mergeCell ref="I87:J87"/>
    <mergeCell ref="I88:J88"/>
    <mergeCell ref="I89:J89"/>
    <mergeCell ref="A91:B91"/>
    <mergeCell ref="C91:H91"/>
    <mergeCell ref="M91:P91"/>
    <mergeCell ref="A93:B93"/>
    <mergeCell ref="C93:D93"/>
    <mergeCell ref="M93:P93"/>
    <mergeCell ref="A95:B95"/>
    <mergeCell ref="C95:E95"/>
    <mergeCell ref="M95:P95"/>
    <mergeCell ref="M96:P96"/>
    <mergeCell ref="A98:B98"/>
    <mergeCell ref="C98:E98"/>
    <mergeCell ref="G98:H98"/>
    <mergeCell ref="I98:J98"/>
    <mergeCell ref="A100:K100"/>
    <mergeCell ref="A101:A104"/>
    <mergeCell ref="B101:D104"/>
    <mergeCell ref="E101:E104"/>
    <mergeCell ref="H101:H104"/>
    <mergeCell ref="I101:J104"/>
    <mergeCell ref="K101:K104"/>
    <mergeCell ref="A105:A110"/>
    <mergeCell ref="B105:D110"/>
    <mergeCell ref="E105:E110"/>
    <mergeCell ref="F105:F110"/>
    <mergeCell ref="I105:J105"/>
    <mergeCell ref="I106:J106"/>
    <mergeCell ref="I107:J107"/>
    <mergeCell ref="I108:J108"/>
    <mergeCell ref="I109:J109"/>
    <mergeCell ref="I110:J110"/>
    <mergeCell ref="A111:A116"/>
    <mergeCell ref="B111:D116"/>
    <mergeCell ref="E111:E116"/>
    <mergeCell ref="F111:F116"/>
    <mergeCell ref="I111:J111"/>
    <mergeCell ref="I112:J112"/>
    <mergeCell ref="I113:J113"/>
    <mergeCell ref="I114:J114"/>
    <mergeCell ref="I115:J115"/>
    <mergeCell ref="I116:J116"/>
    <mergeCell ref="A117:A122"/>
    <mergeCell ref="B117:D122"/>
    <mergeCell ref="E117:E122"/>
    <mergeCell ref="F117:F122"/>
    <mergeCell ref="I117:J117"/>
    <mergeCell ref="I118:J118"/>
    <mergeCell ref="I119:J119"/>
    <mergeCell ref="I120:J120"/>
    <mergeCell ref="I121:J121"/>
    <mergeCell ref="I122:J122"/>
    <mergeCell ref="A123:A128"/>
    <mergeCell ref="B123:D128"/>
    <mergeCell ref="E123:E128"/>
    <mergeCell ref="F123:F128"/>
    <mergeCell ref="I123:J123"/>
    <mergeCell ref="I124:J124"/>
    <mergeCell ref="I125:J125"/>
    <mergeCell ref="I126:J126"/>
    <mergeCell ref="I127:J127"/>
    <mergeCell ref="I128:J128"/>
    <mergeCell ref="A129:A134"/>
    <mergeCell ref="B129:D134"/>
    <mergeCell ref="E129:E134"/>
    <mergeCell ref="F129:F134"/>
    <mergeCell ref="I129:J129"/>
    <mergeCell ref="I130:J130"/>
    <mergeCell ref="I131:J131"/>
    <mergeCell ref="I132:J132"/>
    <mergeCell ref="I133:J133"/>
    <mergeCell ref="I134:J134"/>
    <mergeCell ref="A136:B136"/>
    <mergeCell ref="C136:H136"/>
    <mergeCell ref="M136:P136"/>
    <mergeCell ref="A138:B138"/>
    <mergeCell ref="C138:D138"/>
    <mergeCell ref="M138:P138"/>
    <mergeCell ref="A140:B140"/>
    <mergeCell ref="C140:E140"/>
    <mergeCell ref="M140:P140"/>
    <mergeCell ref="M141:P141"/>
    <mergeCell ref="A143:B143"/>
    <mergeCell ref="C143:E143"/>
    <mergeCell ref="G143:H143"/>
    <mergeCell ref="I143:J143"/>
    <mergeCell ref="A145:K145"/>
    <mergeCell ref="A146:A149"/>
    <mergeCell ref="B146:D149"/>
    <mergeCell ref="E146:E149"/>
    <mergeCell ref="H146:H149"/>
    <mergeCell ref="I146:J149"/>
    <mergeCell ref="K146:K149"/>
    <mergeCell ref="A150:A155"/>
    <mergeCell ref="B150:D155"/>
    <mergeCell ref="E150:E155"/>
    <mergeCell ref="F150:F155"/>
    <mergeCell ref="I150:J150"/>
    <mergeCell ref="I151:J151"/>
    <mergeCell ref="I152:J152"/>
    <mergeCell ref="I153:J153"/>
    <mergeCell ref="I154:J154"/>
    <mergeCell ref="I155:J155"/>
    <mergeCell ref="A156:A161"/>
    <mergeCell ref="B156:D161"/>
    <mergeCell ref="E156:E161"/>
    <mergeCell ref="F156:F161"/>
    <mergeCell ref="I156:J156"/>
    <mergeCell ref="I157:J157"/>
    <mergeCell ref="I158:J158"/>
    <mergeCell ref="I159:J159"/>
    <mergeCell ref="I160:J160"/>
    <mergeCell ref="I161:J161"/>
    <mergeCell ref="A162:A167"/>
    <mergeCell ref="B162:D167"/>
    <mergeCell ref="E162:E167"/>
    <mergeCell ref="F162:F167"/>
    <mergeCell ref="I162:J162"/>
    <mergeCell ref="I163:J163"/>
    <mergeCell ref="I164:J164"/>
    <mergeCell ref="I165:J165"/>
    <mergeCell ref="I166:J166"/>
    <mergeCell ref="I167:J167"/>
    <mergeCell ref="A168:A173"/>
    <mergeCell ref="B168:D173"/>
    <mergeCell ref="E168:E173"/>
    <mergeCell ref="F168:F173"/>
    <mergeCell ref="I168:J168"/>
    <mergeCell ref="I169:J169"/>
    <mergeCell ref="I170:J170"/>
    <mergeCell ref="I171:J171"/>
    <mergeCell ref="I172:J172"/>
    <mergeCell ref="I173:J173"/>
    <mergeCell ref="A174:A179"/>
    <mergeCell ref="B174:D179"/>
    <mergeCell ref="E174:E179"/>
    <mergeCell ref="F174:F179"/>
    <mergeCell ref="I174:J174"/>
    <mergeCell ref="I175:J175"/>
    <mergeCell ref="I176:J176"/>
    <mergeCell ref="I177:J177"/>
    <mergeCell ref="I178:J178"/>
    <mergeCell ref="I179:J179"/>
    <mergeCell ref="A181:B181"/>
    <mergeCell ref="C181:H181"/>
    <mergeCell ref="M181:P181"/>
    <mergeCell ref="A183:B183"/>
    <mergeCell ref="C183:D183"/>
    <mergeCell ref="M183:P183"/>
    <mergeCell ref="A185:B185"/>
    <mergeCell ref="C185:E185"/>
    <mergeCell ref="M185:P185"/>
    <mergeCell ref="M186:P186"/>
    <mergeCell ref="A188:B188"/>
    <mergeCell ref="C188:E188"/>
    <mergeCell ref="G188:H188"/>
    <mergeCell ref="I188:J188"/>
    <mergeCell ref="I200:J200"/>
    <mergeCell ref="A190:K190"/>
    <mergeCell ref="A191:A194"/>
    <mergeCell ref="B191:D194"/>
    <mergeCell ref="E191:E194"/>
    <mergeCell ref="H191:H194"/>
    <mergeCell ref="I191:J194"/>
    <mergeCell ref="K191:K194"/>
    <mergeCell ref="I206:J206"/>
    <mergeCell ref="A195:A200"/>
    <mergeCell ref="B195:D200"/>
    <mergeCell ref="E195:E200"/>
    <mergeCell ref="F195:F200"/>
    <mergeCell ref="I195:J195"/>
    <mergeCell ref="I196:J196"/>
    <mergeCell ref="I197:J197"/>
    <mergeCell ref="I198:J198"/>
    <mergeCell ref="I199:J199"/>
    <mergeCell ref="I212:J212"/>
    <mergeCell ref="B201:D201"/>
    <mergeCell ref="A202:A207"/>
    <mergeCell ref="B202:D207"/>
    <mergeCell ref="E202:E207"/>
    <mergeCell ref="F202:F207"/>
    <mergeCell ref="I202:J202"/>
    <mergeCell ref="I203:J203"/>
    <mergeCell ref="I204:J204"/>
    <mergeCell ref="I205:J205"/>
    <mergeCell ref="I218:J218"/>
    <mergeCell ref="I207:J207"/>
    <mergeCell ref="A208:A213"/>
    <mergeCell ref="B208:D213"/>
    <mergeCell ref="E208:E213"/>
    <mergeCell ref="F208:F213"/>
    <mergeCell ref="I208:J208"/>
    <mergeCell ref="I209:J209"/>
    <mergeCell ref="I210:J210"/>
    <mergeCell ref="I211:J211"/>
    <mergeCell ref="I224:J224"/>
    <mergeCell ref="I213:J213"/>
    <mergeCell ref="A214:A219"/>
    <mergeCell ref="B214:D219"/>
    <mergeCell ref="E214:E219"/>
    <mergeCell ref="F214:F219"/>
    <mergeCell ref="I214:J214"/>
    <mergeCell ref="I215:J215"/>
    <mergeCell ref="I216:J216"/>
    <mergeCell ref="I217:J217"/>
    <mergeCell ref="I230:J230"/>
    <mergeCell ref="I219:J219"/>
    <mergeCell ref="A220:A225"/>
    <mergeCell ref="B220:D225"/>
    <mergeCell ref="E220:E225"/>
    <mergeCell ref="F220:F225"/>
    <mergeCell ref="I220:J220"/>
    <mergeCell ref="I221:J221"/>
    <mergeCell ref="I222:J222"/>
    <mergeCell ref="I223:J223"/>
    <mergeCell ref="I231:J231"/>
    <mergeCell ref="I225:J225"/>
    <mergeCell ref="A226:A231"/>
    <mergeCell ref="B226:D231"/>
    <mergeCell ref="E226:E231"/>
    <mergeCell ref="F226:F231"/>
    <mergeCell ref="I226:J226"/>
    <mergeCell ref="I227:J227"/>
    <mergeCell ref="I228:J228"/>
    <mergeCell ref="I229:J229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67" r:id="rId1"/>
  <headerFooter alignWithMargins="0">
    <oddHeader>&amp;C&amp;"Arial Narrow,Normal"&amp;6Ministério do Meio Ambiente
Instituto Brasileiro do Meio Ambiente e dos Recursos aturais Renováveis
Diretoria de Licenciamento Ambiental
Coordenação Geral de Petróleo e Gás&amp;R&amp;"Times New Roman,Normal"&amp;6Versão 2.0 (2011)</oddHeader>
  </headerFooter>
  <rowBreaks count="4" manualBreakCount="4">
    <brk id="44" max="255" man="1"/>
    <brk id="89" max="255" man="1"/>
    <brk id="134" max="255" man="1"/>
    <brk id="17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="103" zoomScaleSheetLayoutView="103" zoomScalePageLayoutView="0" workbookViewId="0" topLeftCell="A1">
      <selection activeCell="C3" sqref="C3"/>
    </sheetView>
  </sheetViews>
  <sheetFormatPr defaultColWidth="9.140625" defaultRowHeight="12.75"/>
  <cols>
    <col min="1" max="1" width="9.7109375" style="21" customWidth="1"/>
    <col min="2" max="2" width="10.8515625" style="21" customWidth="1"/>
    <col min="3" max="3" width="8.421875" style="21" customWidth="1"/>
    <col min="4" max="4" width="12.140625" style="21" customWidth="1"/>
    <col min="5" max="5" width="14.140625" style="21" customWidth="1"/>
    <col min="6" max="6" width="8.421875" style="21" customWidth="1"/>
    <col min="7" max="7" width="11.421875" style="21" customWidth="1"/>
    <col min="8" max="11" width="10.140625" style="21" customWidth="1"/>
    <col min="12" max="12" width="9.28125" style="21" customWidth="1"/>
    <col min="13" max="13" width="10.140625" style="21" customWidth="1"/>
    <col min="14" max="14" width="9.28125" style="21" customWidth="1"/>
    <col min="15" max="16384" width="9.140625" style="21" customWidth="1"/>
  </cols>
  <sheetData>
    <row r="1" spans="1:14" s="19" customFormat="1" ht="24.75" customHeight="1">
      <c r="A1" s="624" t="s">
        <v>23</v>
      </c>
      <c r="B1" s="624"/>
      <c r="C1" s="625" t="str">
        <f>IF('PCP - Tabela 1'!B1=0,"",'PCP - Tabela 1'!B1)</f>
        <v>PGS Investigação Petrolífera LTDA</v>
      </c>
      <c r="D1" s="625"/>
      <c r="E1" s="625"/>
      <c r="F1" s="625"/>
      <c r="G1" s="625"/>
      <c r="H1" s="625"/>
      <c r="I1"/>
      <c r="J1" s="626" t="s">
        <v>24</v>
      </c>
      <c r="K1" s="626"/>
      <c r="L1" s="626"/>
      <c r="M1" s="626"/>
      <c r="N1" s="626"/>
    </row>
    <row r="2" spans="7:14" s="20" customFormat="1" ht="6" customHeight="1">
      <c r="G2" s="249"/>
      <c r="H2" s="249"/>
      <c r="I2"/>
      <c r="J2" s="249"/>
      <c r="K2" s="249"/>
      <c r="L2" s="249"/>
      <c r="M2" s="249"/>
      <c r="N2" s="249"/>
    </row>
    <row r="3" spans="1:14" s="20" customFormat="1" ht="18" customHeight="1">
      <c r="A3" s="466" t="s">
        <v>71</v>
      </c>
      <c r="B3" s="466"/>
      <c r="C3" s="250">
        <f>IF('PCP - Tabela 2'!C3=0,"",'PCP - Tabela 2'!C3)</f>
        <v>9</v>
      </c>
      <c r="E3" s="42"/>
      <c r="F3" s="171"/>
      <c r="G3" s="171"/>
      <c r="H3" s="171"/>
      <c r="I3"/>
      <c r="J3" s="616" t="s">
        <v>134</v>
      </c>
      <c r="K3" s="616"/>
      <c r="L3" s="616"/>
      <c r="M3" s="616"/>
      <c r="N3" s="616"/>
    </row>
    <row r="4" spans="4:9" s="20" customFormat="1" ht="6" customHeight="1">
      <c r="D4" s="251"/>
      <c r="E4" s="251"/>
      <c r="I4"/>
    </row>
    <row r="5" spans="1:14" s="20" customFormat="1" ht="18" customHeight="1">
      <c r="A5" s="466" t="s">
        <v>25</v>
      </c>
      <c r="B5" s="466"/>
      <c r="C5" s="618" t="str">
        <f>IF('PCP - Tabela 1'!B3=0,"",'PCP - Tabela 1'!B3)</f>
        <v>Pesquisa Sísmica Marítima 3D na Bacia Sedimentar do Ceará - Programa CEARÁ_R11_3D</v>
      </c>
      <c r="D5" s="618"/>
      <c r="E5" s="618"/>
      <c r="F5" s="618"/>
      <c r="G5" s="618"/>
      <c r="H5" s="618"/>
      <c r="I5"/>
      <c r="J5" s="619" t="s">
        <v>135</v>
      </c>
      <c r="K5" s="619"/>
      <c r="L5" s="619"/>
      <c r="M5" s="619"/>
      <c r="N5" s="619"/>
    </row>
    <row r="6" spans="3:14" s="20" customFormat="1" ht="14.25" customHeight="1">
      <c r="C6" s="169"/>
      <c r="D6" s="169"/>
      <c r="E6" s="169"/>
      <c r="F6" s="169"/>
      <c r="I6"/>
      <c r="J6" s="621" t="s">
        <v>26</v>
      </c>
      <c r="K6" s="621"/>
      <c r="L6" s="621"/>
      <c r="M6" s="621"/>
      <c r="N6" s="621"/>
    </row>
    <row r="7" spans="6:14" s="20" customFormat="1" ht="6" customHeight="1">
      <c r="F7" s="252"/>
      <c r="I7" s="19"/>
      <c r="J7" s="19"/>
      <c r="K7" s="19"/>
      <c r="L7" s="19"/>
      <c r="M7" s="253"/>
      <c r="N7" s="253"/>
    </row>
    <row r="8" spans="1:14" s="19" customFormat="1" ht="15.75" customHeight="1">
      <c r="A8" s="466" t="s">
        <v>27</v>
      </c>
      <c r="B8" s="466"/>
      <c r="C8" s="615" t="str">
        <f>IF('PCP - Tabela 1'!B5=0,"",'PCP - Tabela 1'!B5)</f>
        <v>02022.002064/2013</v>
      </c>
      <c r="D8" s="615"/>
      <c r="E8" s="251"/>
      <c r="F8" s="251"/>
      <c r="G8" s="466" t="s">
        <v>3</v>
      </c>
      <c r="H8" s="466"/>
      <c r="I8" s="254" t="str">
        <f>IF('Relatório PCP - Tabela 3'!H8=0,"",'Relatório PCP - Tabela 3'!H8)</f>
        <v>XXXX</v>
      </c>
      <c r="K8" s="169"/>
      <c r="L8" s="169"/>
      <c r="M8"/>
      <c r="N8" s="8" t="s">
        <v>295</v>
      </c>
    </row>
    <row r="9" spans="7:10" s="19" customFormat="1" ht="6" customHeight="1">
      <c r="G9" s="253"/>
      <c r="H9" s="253"/>
      <c r="I9" s="253" t="s">
        <v>296</v>
      </c>
      <c r="J9" s="253"/>
    </row>
    <row r="10" spans="1:14" s="20" customFormat="1" ht="18" customHeight="1">
      <c r="A10" s="616" t="s">
        <v>297</v>
      </c>
      <c r="B10" s="616"/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</row>
    <row r="11" spans="1:14" ht="14.25" customHeight="1">
      <c r="A11" s="617" t="s">
        <v>298</v>
      </c>
      <c r="B11" s="623" t="s">
        <v>137</v>
      </c>
      <c r="C11" s="623"/>
      <c r="D11" s="623"/>
      <c r="E11" s="623"/>
      <c r="F11" s="623"/>
      <c r="G11" s="617" t="s">
        <v>299</v>
      </c>
      <c r="H11" s="617"/>
      <c r="I11" s="617" t="s">
        <v>300</v>
      </c>
      <c r="J11" s="617"/>
      <c r="K11" s="622" t="s">
        <v>301</v>
      </c>
      <c r="L11" s="622"/>
      <c r="M11" s="622" t="s">
        <v>302</v>
      </c>
      <c r="N11" s="622"/>
    </row>
    <row r="12" spans="1:14" ht="14.25" customHeight="1">
      <c r="A12" s="617"/>
      <c r="B12" s="623"/>
      <c r="C12" s="623"/>
      <c r="D12" s="623"/>
      <c r="E12" s="623"/>
      <c r="F12" s="623"/>
      <c r="G12" s="617"/>
      <c r="H12" s="617"/>
      <c r="I12" s="617"/>
      <c r="J12" s="617"/>
      <c r="K12" s="622"/>
      <c r="L12" s="622"/>
      <c r="M12" s="622"/>
      <c r="N12" s="622"/>
    </row>
    <row r="13" spans="1:14" ht="14.25" customHeight="1">
      <c r="A13" s="617"/>
      <c r="B13" s="623"/>
      <c r="C13" s="623"/>
      <c r="D13" s="623"/>
      <c r="E13" s="623"/>
      <c r="F13" s="623"/>
      <c r="G13" s="617"/>
      <c r="H13" s="617"/>
      <c r="I13" s="614" t="s">
        <v>303</v>
      </c>
      <c r="J13" s="614"/>
      <c r="K13" s="614" t="s">
        <v>303</v>
      </c>
      <c r="L13" s="614"/>
      <c r="M13" s="614" t="s">
        <v>304</v>
      </c>
      <c r="N13" s="614"/>
    </row>
    <row r="14" spans="1:14" ht="14.25" customHeight="1">
      <c r="A14" s="617"/>
      <c r="B14" s="623"/>
      <c r="C14" s="623"/>
      <c r="D14" s="623"/>
      <c r="E14" s="623"/>
      <c r="F14" s="623"/>
      <c r="G14" s="617"/>
      <c r="H14" s="617"/>
      <c r="I14" s="614"/>
      <c r="J14" s="614"/>
      <c r="K14" s="614"/>
      <c r="L14" s="614"/>
      <c r="M14" s="614"/>
      <c r="N14" s="614"/>
    </row>
    <row r="15" spans="1:14" ht="14.25" customHeight="1">
      <c r="A15" s="617"/>
      <c r="B15" s="623"/>
      <c r="C15" s="623"/>
      <c r="D15" s="623"/>
      <c r="E15" s="623"/>
      <c r="F15" s="623"/>
      <c r="G15" s="617"/>
      <c r="H15" s="617"/>
      <c r="I15" s="614"/>
      <c r="J15" s="614"/>
      <c r="K15" s="614"/>
      <c r="L15" s="614"/>
      <c r="M15" s="614"/>
      <c r="N15" s="614"/>
    </row>
    <row r="16" spans="1:18" ht="12.75" customHeight="1">
      <c r="A16" s="255">
        <v>1</v>
      </c>
      <c r="B16" s="612">
        <f>IF('Relatório PCP - Tabela 3'!D16=0,"",'Relatório PCP - Tabela 3'!D16)</f>
      </c>
      <c r="C16" s="612"/>
      <c r="D16" s="612"/>
      <c r="E16" s="612"/>
      <c r="F16" s="612"/>
      <c r="G16" s="620" t="s">
        <v>146</v>
      </c>
      <c r="H16" s="620"/>
      <c r="I16" s="611"/>
      <c r="J16" s="611"/>
      <c r="K16" s="611"/>
      <c r="L16" s="611"/>
      <c r="M16" s="611"/>
      <c r="N16" s="611"/>
      <c r="P16" s="256">
        <f>SUM(I16:I20)</f>
        <v>0</v>
      </c>
      <c r="Q16" s="256">
        <f>SUM(K16:K20)</f>
        <v>0</v>
      </c>
      <c r="R16" s="256">
        <f>SUM(M16:M20)</f>
        <v>0</v>
      </c>
    </row>
    <row r="17" spans="1:18" ht="12.75" customHeight="1">
      <c r="A17" s="257">
        <v>2</v>
      </c>
      <c r="B17" s="612">
        <f>IF('Relatório PCP - Tabela 3'!D17=0,"",'Relatório PCP - Tabela 3'!D17)</f>
      </c>
      <c r="C17" s="612"/>
      <c r="D17" s="612"/>
      <c r="E17" s="612"/>
      <c r="F17" s="612"/>
      <c r="G17" s="613" t="str">
        <f>IF('Relatório PCP - Tabela 3'!F17=0,"",'Relatório PCP - Tabela 3'!F17)</f>
        <v>Navio sísmico</v>
      </c>
      <c r="H17" s="613"/>
      <c r="I17" s="611"/>
      <c r="J17" s="611"/>
      <c r="K17" s="611"/>
      <c r="L17" s="611"/>
      <c r="M17" s="611"/>
      <c r="N17" s="611"/>
      <c r="P17" s="256"/>
      <c r="Q17" s="256"/>
      <c r="R17" s="256"/>
    </row>
    <row r="18" spans="1:18" ht="13.5" customHeight="1">
      <c r="A18" s="257">
        <v>3</v>
      </c>
      <c r="B18" s="612">
        <f>IF('Relatório PCP - Tabela 3'!D18=0,"",'Relatório PCP - Tabela 3'!D18)</f>
      </c>
      <c r="C18" s="612"/>
      <c r="D18" s="612"/>
      <c r="E18" s="612"/>
      <c r="F18" s="612"/>
      <c r="G18" s="613" t="str">
        <f>IF('Relatório PCP - Tabela 3'!F18=0,"",'Relatório PCP - Tabela 3'!F18)</f>
        <v>Navio sísmico</v>
      </c>
      <c r="H18" s="613"/>
      <c r="I18" s="611"/>
      <c r="J18" s="611"/>
      <c r="K18" s="611"/>
      <c r="L18" s="611"/>
      <c r="M18" s="611"/>
      <c r="N18" s="611"/>
      <c r="P18" s="256">
        <f>SUM(I21:I35)</f>
        <v>0</v>
      </c>
      <c r="Q18" s="256">
        <f>SUM(K21:K35)</f>
        <v>0</v>
      </c>
      <c r="R18" s="256">
        <f>SUM(M21:M35)</f>
        <v>0</v>
      </c>
    </row>
    <row r="19" spans="1:14" ht="13.5" customHeight="1">
      <c r="A19" s="257">
        <v>4</v>
      </c>
      <c r="B19" s="612">
        <f>IF('Relatório PCP - Tabela 3'!D19=0,"",'Relatório PCP - Tabela 3'!D19)</f>
      </c>
      <c r="C19" s="612"/>
      <c r="D19" s="612"/>
      <c r="E19" s="612"/>
      <c r="F19" s="612"/>
      <c r="G19" s="613" t="str">
        <f>IF('Relatório PCP - Tabela 3'!F19=0,"",'Relatório PCP - Tabela 3'!F19)</f>
        <v>Navio sísmico</v>
      </c>
      <c r="H19" s="613"/>
      <c r="I19" s="611"/>
      <c r="J19" s="611"/>
      <c r="K19" s="611"/>
      <c r="L19" s="611"/>
      <c r="M19" s="611"/>
      <c r="N19" s="611"/>
    </row>
    <row r="20" spans="1:14" ht="12.75" customHeight="1">
      <c r="A20" s="257">
        <v>5</v>
      </c>
      <c r="B20" s="612">
        <f>IF('Relatório PCP - Tabela 3'!D20=0,"",'Relatório PCP - Tabela 3'!D20)</f>
      </c>
      <c r="C20" s="612"/>
      <c r="D20" s="612"/>
      <c r="E20" s="612"/>
      <c r="F20" s="612"/>
      <c r="G20" s="613" t="str">
        <f>IF('Relatório PCP - Tabela 3'!F20=0,"",'Relatório PCP - Tabela 3'!F20)</f>
        <v>Navio sísmico</v>
      </c>
      <c r="H20" s="613"/>
      <c r="I20" s="611"/>
      <c r="J20" s="611"/>
      <c r="K20" s="611"/>
      <c r="L20" s="611"/>
      <c r="M20" s="611"/>
      <c r="N20" s="611"/>
    </row>
    <row r="21" spans="1:14" ht="12.75" customHeight="1">
      <c r="A21" s="257">
        <v>6</v>
      </c>
      <c r="B21" s="612">
        <f>IF('Relatório PCP - Tabela 3'!D21=0,"",'Relatório PCP - Tabela 3'!D21)</f>
      </c>
      <c r="C21" s="612"/>
      <c r="D21" s="612"/>
      <c r="E21" s="612"/>
      <c r="F21" s="612"/>
      <c r="G21" s="612">
        <f>IF('Relatório PCP - Tabela 3'!F21=0,"",'Relatório PCP - Tabela 3'!F21)</f>
      </c>
      <c r="H21" s="612"/>
      <c r="I21" s="611"/>
      <c r="J21" s="611"/>
      <c r="K21" s="611"/>
      <c r="L21" s="611"/>
      <c r="M21" s="611"/>
      <c r="N21" s="611"/>
    </row>
    <row r="22" spans="1:14" ht="13.5">
      <c r="A22" s="257">
        <v>7</v>
      </c>
      <c r="B22" s="612">
        <f>IF('Relatório PCP - Tabela 3'!D22=0,"",'Relatório PCP - Tabela 3'!D22)</f>
      </c>
      <c r="C22" s="612"/>
      <c r="D22" s="612"/>
      <c r="E22" s="612"/>
      <c r="F22" s="612"/>
      <c r="G22" s="612">
        <f>IF('Relatório PCP - Tabela 3'!F22=0,"",'Relatório PCP - Tabela 3'!F22)</f>
      </c>
      <c r="H22" s="612"/>
      <c r="I22" s="611"/>
      <c r="J22" s="611"/>
      <c r="K22" s="611"/>
      <c r="L22" s="611"/>
      <c r="M22" s="611"/>
      <c r="N22" s="611"/>
    </row>
    <row r="23" spans="1:14" ht="13.5" customHeight="1">
      <c r="A23" s="257">
        <v>8</v>
      </c>
      <c r="B23" s="612">
        <f>IF('Relatório PCP - Tabela 3'!D23=0,"",'Relatório PCP - Tabela 3'!D23)</f>
      </c>
      <c r="C23" s="612"/>
      <c r="D23" s="612"/>
      <c r="E23" s="612"/>
      <c r="F23" s="612"/>
      <c r="G23" s="612">
        <f>IF('Relatório PCP - Tabela 3'!F23=0,"",'Relatório PCP - Tabela 3'!F23)</f>
      </c>
      <c r="H23" s="612"/>
      <c r="I23" s="611"/>
      <c r="J23" s="611"/>
      <c r="K23" s="611"/>
      <c r="L23" s="611"/>
      <c r="M23" s="611"/>
      <c r="N23" s="611"/>
    </row>
    <row r="24" spans="1:14" ht="13.5">
      <c r="A24" s="257">
        <v>9</v>
      </c>
      <c r="B24" s="612">
        <f>IF('Relatório PCP - Tabela 3'!D24=0,"",'Relatório PCP - Tabela 3'!D24)</f>
      </c>
      <c r="C24" s="612"/>
      <c r="D24" s="612"/>
      <c r="E24" s="612"/>
      <c r="F24" s="612"/>
      <c r="G24" s="612">
        <f>IF('Relatório PCP - Tabela 3'!F24=0,"",'Relatório PCP - Tabela 3'!F24)</f>
      </c>
      <c r="H24" s="612"/>
      <c r="I24" s="611"/>
      <c r="J24" s="611"/>
      <c r="K24" s="611"/>
      <c r="L24" s="611"/>
      <c r="M24" s="611"/>
      <c r="N24" s="611"/>
    </row>
    <row r="25" spans="1:14" ht="13.5">
      <c r="A25" s="257">
        <v>10</v>
      </c>
      <c r="B25" s="612">
        <f>IF('Relatório PCP - Tabela 3'!D25=0,"",'Relatório PCP - Tabela 3'!D25)</f>
      </c>
      <c r="C25" s="612"/>
      <c r="D25" s="612"/>
      <c r="E25" s="612"/>
      <c r="F25" s="612"/>
      <c r="G25" s="612">
        <f>IF('Relatório PCP - Tabela 3'!F25=0,"",'Relatório PCP - Tabela 3'!F25)</f>
      </c>
      <c r="H25" s="612"/>
      <c r="I25" s="611"/>
      <c r="J25" s="611"/>
      <c r="K25" s="611"/>
      <c r="L25" s="611"/>
      <c r="M25" s="611"/>
      <c r="N25" s="611"/>
    </row>
    <row r="26" spans="1:14" ht="13.5">
      <c r="A26" s="257">
        <v>11</v>
      </c>
      <c r="B26" s="612">
        <f>IF('Relatório PCP - Tabela 3'!D26=0,"",'Relatório PCP - Tabela 3'!D26)</f>
      </c>
      <c r="C26" s="612"/>
      <c r="D26" s="612"/>
      <c r="E26" s="612"/>
      <c r="F26" s="612"/>
      <c r="G26" s="612">
        <f>IF('Relatório PCP - Tabela 3'!F26=0,"",'Relatório PCP - Tabela 3'!F26)</f>
      </c>
      <c r="H26" s="612"/>
      <c r="I26" s="611"/>
      <c r="J26" s="611"/>
      <c r="K26" s="611"/>
      <c r="L26" s="611"/>
      <c r="M26" s="611"/>
      <c r="N26" s="611"/>
    </row>
    <row r="27" spans="1:14" ht="13.5">
      <c r="A27" s="257">
        <v>12</v>
      </c>
      <c r="B27" s="612">
        <f>IF('Relatório PCP - Tabela 3'!D27=0,"",'Relatório PCP - Tabela 3'!D27)</f>
      </c>
      <c r="C27" s="612"/>
      <c r="D27" s="612"/>
      <c r="E27" s="612"/>
      <c r="F27" s="612"/>
      <c r="G27" s="612">
        <f>IF('Relatório PCP - Tabela 3'!F27=0,"",'Relatório PCP - Tabela 3'!F27)</f>
      </c>
      <c r="H27" s="612"/>
      <c r="I27" s="611"/>
      <c r="J27" s="611"/>
      <c r="K27" s="611"/>
      <c r="L27" s="611"/>
      <c r="M27" s="611"/>
      <c r="N27" s="611"/>
    </row>
    <row r="28" spans="1:14" ht="13.5">
      <c r="A28" s="257">
        <v>13</v>
      </c>
      <c r="B28" s="612">
        <f>IF('Relatório PCP - Tabela 3'!D28=0,"",'Relatório PCP - Tabela 3'!D28)</f>
      </c>
      <c r="C28" s="612"/>
      <c r="D28" s="612"/>
      <c r="E28" s="612"/>
      <c r="F28" s="612"/>
      <c r="G28" s="612">
        <f>IF('Relatório PCP - Tabela 3'!F28=0,"",'Relatório PCP - Tabela 3'!F28)</f>
      </c>
      <c r="H28" s="612"/>
      <c r="I28" s="611"/>
      <c r="J28" s="611"/>
      <c r="K28" s="611"/>
      <c r="L28" s="611"/>
      <c r="M28" s="611"/>
      <c r="N28" s="611"/>
    </row>
    <row r="29" spans="1:14" ht="13.5">
      <c r="A29" s="257">
        <v>14</v>
      </c>
      <c r="B29" s="612">
        <f>IF('Relatório PCP - Tabela 3'!D29=0,"",'Relatório PCP - Tabela 3'!D29)</f>
      </c>
      <c r="C29" s="612"/>
      <c r="D29" s="612"/>
      <c r="E29" s="612"/>
      <c r="F29" s="612"/>
      <c r="G29" s="612">
        <f>IF('Relatório PCP - Tabela 3'!F29=0,"",'Relatório PCP - Tabela 3'!F29)</f>
      </c>
      <c r="H29" s="612"/>
      <c r="I29" s="611"/>
      <c r="J29" s="611"/>
      <c r="K29" s="611"/>
      <c r="L29" s="611"/>
      <c r="M29" s="611"/>
      <c r="N29" s="611"/>
    </row>
    <row r="30" spans="1:14" ht="13.5">
      <c r="A30" s="257">
        <v>15</v>
      </c>
      <c r="B30" s="612">
        <f>IF('Relatório PCP - Tabela 3'!D30=0,"",'Relatório PCP - Tabela 3'!D30)</f>
      </c>
      <c r="C30" s="612"/>
      <c r="D30" s="612"/>
      <c r="E30" s="612"/>
      <c r="F30" s="612"/>
      <c r="G30" s="612">
        <f>IF('Relatório PCP - Tabela 3'!F30=0,"",'Relatório PCP - Tabela 3'!F30)</f>
      </c>
      <c r="H30" s="612"/>
      <c r="I30" s="611"/>
      <c r="J30" s="611"/>
      <c r="K30" s="611"/>
      <c r="L30" s="611"/>
      <c r="M30" s="611"/>
      <c r="N30" s="611"/>
    </row>
    <row r="31" spans="1:14" ht="13.5" customHeight="1">
      <c r="A31" s="257">
        <v>16</v>
      </c>
      <c r="B31" s="612">
        <f>IF('Relatório PCP - Tabela 3'!D31=0,"",'Relatório PCP - Tabela 3'!D31)</f>
      </c>
      <c r="C31" s="612"/>
      <c r="D31" s="612"/>
      <c r="E31" s="612"/>
      <c r="F31" s="612"/>
      <c r="G31" s="612">
        <f>IF('Relatório PCP - Tabela 3'!F31=0,"",'Relatório PCP - Tabela 3'!F31)</f>
      </c>
      <c r="H31" s="612"/>
      <c r="I31" s="611"/>
      <c r="J31" s="611"/>
      <c r="K31" s="611"/>
      <c r="L31" s="611"/>
      <c r="M31" s="611"/>
      <c r="N31" s="611"/>
    </row>
    <row r="32" spans="1:14" ht="13.5" customHeight="1">
      <c r="A32" s="257">
        <v>17</v>
      </c>
      <c r="B32" s="612">
        <f>IF('Relatório PCP - Tabela 3'!D32=0,"",'Relatório PCP - Tabela 3'!D32)</f>
      </c>
      <c r="C32" s="612"/>
      <c r="D32" s="612"/>
      <c r="E32" s="612"/>
      <c r="F32" s="612"/>
      <c r="G32" s="612">
        <f>IF('Relatório PCP - Tabela 3'!F32=0,"",'Relatório PCP - Tabela 3'!F32)</f>
      </c>
      <c r="H32" s="612"/>
      <c r="I32" s="611"/>
      <c r="J32" s="611"/>
      <c r="K32" s="611"/>
      <c r="L32" s="611"/>
      <c r="M32" s="611"/>
      <c r="N32" s="611"/>
    </row>
    <row r="33" spans="1:14" ht="13.5" customHeight="1">
      <c r="A33" s="257">
        <v>18</v>
      </c>
      <c r="B33" s="612">
        <f>IF('Relatório PCP - Tabela 3'!D33=0,"",'Relatório PCP - Tabela 3'!D33)</f>
      </c>
      <c r="C33" s="612"/>
      <c r="D33" s="612"/>
      <c r="E33" s="612"/>
      <c r="F33" s="612"/>
      <c r="G33" s="612">
        <f>IF('Relatório PCP - Tabela 3'!F33=0,"",'Relatório PCP - Tabela 3'!F33)</f>
      </c>
      <c r="H33" s="612"/>
      <c r="I33" s="611"/>
      <c r="J33" s="611"/>
      <c r="K33" s="611"/>
      <c r="L33" s="611"/>
      <c r="M33" s="611"/>
      <c r="N33" s="611"/>
    </row>
    <row r="34" spans="1:14" ht="13.5" customHeight="1">
      <c r="A34" s="257">
        <v>19</v>
      </c>
      <c r="B34" s="612">
        <f>IF('Relatório PCP - Tabela 3'!D34=0,"",'Relatório PCP - Tabela 3'!D34)</f>
      </c>
      <c r="C34" s="612"/>
      <c r="D34" s="612"/>
      <c r="E34" s="612"/>
      <c r="F34" s="612"/>
      <c r="G34" s="612">
        <f>IF('Relatório PCP - Tabela 3'!F34=0,"",'Relatório PCP - Tabela 3'!F34)</f>
      </c>
      <c r="H34" s="612"/>
      <c r="I34" s="611"/>
      <c r="J34" s="611"/>
      <c r="K34" s="611"/>
      <c r="L34" s="611"/>
      <c r="M34" s="611"/>
      <c r="N34" s="611"/>
    </row>
    <row r="35" spans="1:14" ht="13.5">
      <c r="A35" s="257">
        <v>20</v>
      </c>
      <c r="B35" s="612">
        <f>IF('Relatório PCP - Tabela 3'!D35=0,"",'Relatório PCP - Tabela 3'!D35)</f>
      </c>
      <c r="C35" s="612"/>
      <c r="D35" s="612"/>
      <c r="E35" s="612"/>
      <c r="F35" s="612"/>
      <c r="G35" s="612">
        <f>IF('Relatório PCP - Tabela 3'!F35=0,"",'Relatório PCP - Tabela 3'!F35)</f>
      </c>
      <c r="H35" s="612"/>
      <c r="I35" s="611"/>
      <c r="J35" s="611"/>
      <c r="K35" s="611"/>
      <c r="L35" s="611"/>
      <c r="M35" s="611"/>
      <c r="N35" s="611"/>
    </row>
    <row r="36" ht="12.75">
      <c r="M36" s="252"/>
    </row>
    <row r="37" ht="12.75">
      <c r="C37" s="258" t="s">
        <v>157</v>
      </c>
    </row>
    <row r="38" ht="12.75">
      <c r="C38" s="258" t="s">
        <v>158</v>
      </c>
    </row>
    <row r="39" ht="12.75">
      <c r="C39" s="259" t="s">
        <v>305</v>
      </c>
    </row>
  </sheetData>
  <sheetProtection sheet="1"/>
  <mergeCells count="122">
    <mergeCell ref="A1:B1"/>
    <mergeCell ref="C1:H1"/>
    <mergeCell ref="J1:N1"/>
    <mergeCell ref="A3:B3"/>
    <mergeCell ref="J3:N3"/>
    <mergeCell ref="A5:B5"/>
    <mergeCell ref="J6:N6"/>
    <mergeCell ref="M11:N12"/>
    <mergeCell ref="I13:J15"/>
    <mergeCell ref="K13:L15"/>
    <mergeCell ref="B11:F15"/>
    <mergeCell ref="G11:H15"/>
    <mergeCell ref="I11:J12"/>
    <mergeCell ref="K11:L12"/>
    <mergeCell ref="B18:F18"/>
    <mergeCell ref="G18:H18"/>
    <mergeCell ref="I18:J18"/>
    <mergeCell ref="K18:L18"/>
    <mergeCell ref="M18:N18"/>
    <mergeCell ref="C5:H5"/>
    <mergeCell ref="J5:N5"/>
    <mergeCell ref="G16:H16"/>
    <mergeCell ref="I16:J16"/>
    <mergeCell ref="K16:L16"/>
    <mergeCell ref="G17:H17"/>
    <mergeCell ref="I17:J17"/>
    <mergeCell ref="A8:B8"/>
    <mergeCell ref="C8:D8"/>
    <mergeCell ref="G8:H8"/>
    <mergeCell ref="A10:N10"/>
    <mergeCell ref="A11:A15"/>
    <mergeCell ref="M16:N16"/>
    <mergeCell ref="G19:H19"/>
    <mergeCell ref="I19:J19"/>
    <mergeCell ref="M13:N15"/>
    <mergeCell ref="B16:F16"/>
    <mergeCell ref="B20:F20"/>
    <mergeCell ref="G20:H20"/>
    <mergeCell ref="I20:J20"/>
    <mergeCell ref="K20:L20"/>
    <mergeCell ref="M20:N20"/>
    <mergeCell ref="B17:F17"/>
    <mergeCell ref="G21:H21"/>
    <mergeCell ref="I21:J21"/>
    <mergeCell ref="K17:L17"/>
    <mergeCell ref="M17:N17"/>
    <mergeCell ref="B22:F22"/>
    <mergeCell ref="G22:H22"/>
    <mergeCell ref="I22:J22"/>
    <mergeCell ref="K22:L22"/>
    <mergeCell ref="M22:N22"/>
    <mergeCell ref="B19:F19"/>
    <mergeCell ref="G23:H23"/>
    <mergeCell ref="I23:J23"/>
    <mergeCell ref="K19:L19"/>
    <mergeCell ref="M19:N19"/>
    <mergeCell ref="B24:F24"/>
    <mergeCell ref="G24:H24"/>
    <mergeCell ref="I24:J24"/>
    <mergeCell ref="K24:L24"/>
    <mergeCell ref="M24:N24"/>
    <mergeCell ref="B21:F21"/>
    <mergeCell ref="G25:H25"/>
    <mergeCell ref="I25:J25"/>
    <mergeCell ref="K21:L21"/>
    <mergeCell ref="M21:N21"/>
    <mergeCell ref="B26:F26"/>
    <mergeCell ref="G26:H26"/>
    <mergeCell ref="I26:J26"/>
    <mergeCell ref="K26:L26"/>
    <mergeCell ref="M26:N26"/>
    <mergeCell ref="B23:F23"/>
    <mergeCell ref="G27:H27"/>
    <mergeCell ref="I27:J27"/>
    <mergeCell ref="K23:L23"/>
    <mergeCell ref="M23:N23"/>
    <mergeCell ref="B28:F28"/>
    <mergeCell ref="G28:H28"/>
    <mergeCell ref="I28:J28"/>
    <mergeCell ref="K28:L28"/>
    <mergeCell ref="M28:N28"/>
    <mergeCell ref="B25:F25"/>
    <mergeCell ref="G29:H29"/>
    <mergeCell ref="I29:J29"/>
    <mergeCell ref="K25:L25"/>
    <mergeCell ref="M25:N25"/>
    <mergeCell ref="B30:F30"/>
    <mergeCell ref="G30:H30"/>
    <mergeCell ref="I30:J30"/>
    <mergeCell ref="K30:L30"/>
    <mergeCell ref="M30:N30"/>
    <mergeCell ref="B27:F27"/>
    <mergeCell ref="G31:H31"/>
    <mergeCell ref="I31:J31"/>
    <mergeCell ref="K27:L27"/>
    <mergeCell ref="M27:N27"/>
    <mergeCell ref="B32:F32"/>
    <mergeCell ref="G32:H32"/>
    <mergeCell ref="I32:J32"/>
    <mergeCell ref="K32:L32"/>
    <mergeCell ref="M32:N32"/>
    <mergeCell ref="B29:F29"/>
    <mergeCell ref="G33:H33"/>
    <mergeCell ref="I33:J33"/>
    <mergeCell ref="K29:L29"/>
    <mergeCell ref="M29:N29"/>
    <mergeCell ref="B34:F34"/>
    <mergeCell ref="G34:H34"/>
    <mergeCell ref="I34:J34"/>
    <mergeCell ref="K34:L34"/>
    <mergeCell ref="M34:N34"/>
    <mergeCell ref="B31:F31"/>
    <mergeCell ref="K33:L33"/>
    <mergeCell ref="M33:N33"/>
    <mergeCell ref="K31:L31"/>
    <mergeCell ref="M31:N31"/>
    <mergeCell ref="B35:F35"/>
    <mergeCell ref="G35:H35"/>
    <mergeCell ref="I35:J35"/>
    <mergeCell ref="K35:L35"/>
    <mergeCell ref="M35:N35"/>
    <mergeCell ref="B33:F33"/>
  </mergeCells>
  <printOptions horizontalCentered="1"/>
  <pageMargins left="0.7875" right="0.7875" top="1.4354166666666668" bottom="0.5902777777777778" header="0.5902777777777778" footer="0.5118055555555555"/>
  <pageSetup horizontalDpi="300" verticalDpi="300" orientation="landscape" paperSize="9" scale="84" r:id="rId1"/>
  <headerFooter alignWithMargins="0">
    <oddHeader>&amp;C&amp;6Ministério do Meio Ambiente
Instituto Brasileiro do Meio Ambiente e dos Recursos aturais Renováveis
Diretoria de Licenciamento Ambiental
Coordenação Geral de Petróleo e Gás&amp;R&amp;"Times New Roman,Normal"&amp;6Versão 2.0 (2011)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Gisa</cp:lastModifiedBy>
  <cp:lastPrinted>2014-10-15T15:29:36Z</cp:lastPrinted>
  <dcterms:created xsi:type="dcterms:W3CDTF">2011-03-22T20:47:26Z</dcterms:created>
  <dcterms:modified xsi:type="dcterms:W3CDTF">2014-10-15T15:38:57Z</dcterms:modified>
  <cp:category/>
  <cp:version/>
  <cp:contentType/>
  <cp:contentStatus/>
</cp:coreProperties>
</file>