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15" yWindow="65521" windowWidth="15180" windowHeight="13410" activeTab="0"/>
  </bookViews>
  <sheets>
    <sheet name="Poço" sheetId="1" r:id="rId1"/>
  </sheets>
  <definedNames>
    <definedName name="_xlnm.Print_Area" localSheetId="0">'Poço'!$A$2:$X$82</definedName>
  </definedNames>
  <calcPr fullCalcOnLoad="1"/>
</workbook>
</file>

<file path=xl/sharedStrings.xml><?xml version="1.0" encoding="utf-8"?>
<sst xmlns="http://schemas.openxmlformats.org/spreadsheetml/2006/main" count="53" uniqueCount="42">
  <si>
    <t xml:space="preserve">      Projeto de  Cimentação</t>
  </si>
  <si>
    <t>Cimentação de Revestimento</t>
  </si>
  <si>
    <t>FASE</t>
  </si>
  <si>
    <t>I</t>
  </si>
  <si>
    <t>II</t>
  </si>
  <si>
    <t>lll</t>
  </si>
  <si>
    <t>OBSERVAÇÕES</t>
  </si>
  <si>
    <t>III</t>
  </si>
  <si>
    <t>(bbl)</t>
  </si>
  <si>
    <t>(m³)</t>
  </si>
  <si>
    <t>Pastas de Cimento</t>
  </si>
  <si>
    <t xml:space="preserve">TOPO </t>
  </si>
  <si>
    <t>(m)</t>
  </si>
  <si>
    <t xml:space="preserve">BASE </t>
  </si>
  <si>
    <t xml:space="preserve">DIAM. </t>
  </si>
  <si>
    <t>(pol)</t>
  </si>
  <si>
    <t xml:space="preserve">REVEST. </t>
  </si>
  <si>
    <t xml:space="preserve">Poço: </t>
  </si>
  <si>
    <t>COLCHÃO</t>
  </si>
  <si>
    <t>Primeira Pasta - 12,2 ppg</t>
  </si>
  <si>
    <t>Segunda Pasta - 15,8 ppg</t>
  </si>
  <si>
    <t>Não é esperada zona de hidrocarbonetos   ///   Colchão = 100 bbl de Xadrez</t>
  </si>
  <si>
    <t>Sapata de 13 5/8 pol</t>
  </si>
  <si>
    <t xml:space="preserve">Topo 15.8 ppg </t>
  </si>
  <si>
    <t xml:space="preserve">Primeira Pasta - 12,2 ppg </t>
  </si>
  <si>
    <t>Não é esperada zona de hidrocarbonetos   ///   Colchão = 50 bbl Lavador + 100 bbl Espaçador</t>
  </si>
  <si>
    <t>MR / FM</t>
  </si>
  <si>
    <t>OBÁ</t>
  </si>
  <si>
    <t>Fluido de Perfuração: Sintético - 10.2 ppg</t>
  </si>
  <si>
    <t>Dados Considerados para esta fase: Pressão de Poro = 8.55 ppg e Gradiente de Fratura = 10.8ppg</t>
  </si>
  <si>
    <t>Dados Considerados para esta fase: Pressão de Poro = 8.5 ppg e Gradiente de Fratura = 9.5 ppg</t>
  </si>
  <si>
    <t>Dados Considerados para esta fase: Pressão de Poro = 9 ppg e Gradiente de Fratura = 13.8 ppg</t>
  </si>
  <si>
    <t>Considerado 300% de excesso em ambas as pastas</t>
  </si>
  <si>
    <t>Considerado 150% de excesso em ambas as pastas</t>
  </si>
  <si>
    <t>Considerado 20% de excesso em ambas as pastas</t>
  </si>
  <si>
    <t xml:space="preserve">Fluido de Perfuração: Água do mar, Fluido convencional- 8.7 ppg - Newtoniano - 1 cp </t>
  </si>
  <si>
    <t>Fluido de Perfuração: Água do mar, Fluido convencional, SCOL  - 11.5 ppg</t>
  </si>
  <si>
    <t xml:space="preserve">Topo 15.8 ppg 
</t>
  </si>
  <si>
    <t>Topo do Liner</t>
  </si>
  <si>
    <t>Data: 23/02/2016</t>
  </si>
  <si>
    <t xml:space="preserve">Primeira Pasta - 12,5 ppg </t>
  </si>
  <si>
    <t xml:space="preserve">Sonda: </t>
  </si>
</sst>
</file>

<file path=xl/styles.xml><?xml version="1.0" encoding="utf-8"?>
<styleSheet xmlns="http://schemas.openxmlformats.org/spreadsheetml/2006/main">
  <numFmts count="4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.0"/>
    <numFmt numFmtId="185" formatCode="0.000"/>
    <numFmt numFmtId="186" formatCode="&quot;Sapata de &quot;#\ &quot;pol. &quot;"/>
    <numFmt numFmtId="187" formatCode="&quot;Poço de &quot;#\ &quot;pol. &quot;"/>
    <numFmt numFmtId="188" formatCode="&quot;Sapata de &quot;#\ ?/?\ &quot;pol. &quot;"/>
    <numFmt numFmtId="189" formatCode="#.#\ &quot;ppg&quot;"/>
    <numFmt numFmtId="190" formatCode="&quot;Poço de &quot;#\ ?/??&quot;pol. 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"/>
    <numFmt numFmtId="196" formatCode="&quot;Sim&quot;;&quot;Sim&quot;;&quot;Não&quot;"/>
    <numFmt numFmtId="197" formatCode="&quot;Verdadeiro&quot;;&quot;Verdadeiro&quot;;&quot;Falso&quot;"/>
    <numFmt numFmtId="198" formatCode="&quot;Ativar&quot;;&quot;Ativar&quot;;&quot;Desativar&quot;"/>
    <numFmt numFmtId="199" formatCode="0.0000000"/>
    <numFmt numFmtId="200" formatCode="0.000000"/>
    <numFmt numFmtId="201" formatCode="0.00000"/>
    <numFmt numFmtId="202" formatCode="0.00\ &quot;m&quot;"/>
    <numFmt numFmtId="203" formatCode="0\ &quot;m&quot;"/>
    <numFmt numFmtId="204" formatCode="[$-416]dddd\,\ d&quot; de &quot;mmmm&quot; de &quot;yyyy"/>
  </numFmts>
  <fonts count="57">
    <font>
      <sz val="10"/>
      <name val="Arial"/>
      <family val="0"/>
    </font>
    <font>
      <b/>
      <sz val="2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color indexed="12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2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b/>
      <sz val="14"/>
      <color indexed="10"/>
      <name val="Arial"/>
      <family val="2"/>
    </font>
    <font>
      <b/>
      <sz val="11"/>
      <color indexed="39"/>
      <name val="Arial"/>
      <family val="2"/>
    </font>
    <font>
      <b/>
      <sz val="11"/>
      <color indexed="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Arial"/>
      <family val="2"/>
    </font>
    <font>
      <b/>
      <sz val="12"/>
      <color rgb="FF0000FF"/>
      <name val="Arial"/>
      <family val="2"/>
    </font>
    <font>
      <b/>
      <sz val="11"/>
      <color rgb="FF0000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bgColor indexed="22"/>
      </patternFill>
    </fill>
    <fill>
      <patternFill patternType="solid">
        <fgColor indexed="9"/>
        <bgColor indexed="64"/>
      </patternFill>
    </fill>
    <fill>
      <patternFill patternType="gray125"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ashDot"/>
      <right>
        <color indexed="63"/>
      </right>
      <top>
        <color indexed="63"/>
      </top>
      <bottom style="medium"/>
    </border>
    <border>
      <left style="dashDot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34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84" fontId="2" fillId="0" borderId="0" xfId="0" applyNumberFormat="1" applyFont="1" applyFill="1" applyBorder="1" applyAlignment="1" applyProtection="1">
      <alignment horizontal="center" vertical="center"/>
      <protection hidden="1"/>
    </xf>
    <xf numFmtId="185" fontId="2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184" fontId="2" fillId="33" borderId="0" xfId="0" applyNumberFormat="1" applyFont="1" applyFill="1" applyBorder="1" applyAlignment="1" applyProtection="1">
      <alignment horizontal="center" vertical="center"/>
      <protection hidden="1"/>
    </xf>
    <xf numFmtId="185" fontId="2" fillId="33" borderId="0" xfId="0" applyNumberFormat="1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/>
      <protection locked="0"/>
    </xf>
    <xf numFmtId="9" fontId="7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9" fontId="9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34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10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5" fillId="34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35" borderId="21" xfId="0" applyFont="1" applyFill="1" applyBorder="1" applyAlignment="1">
      <alignment/>
    </xf>
    <xf numFmtId="0" fontId="2" fillId="35" borderId="22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3" fillId="0" borderId="0" xfId="0" applyFont="1" applyBorder="1" applyAlignment="1" quotePrefix="1">
      <alignment horizontal="left"/>
    </xf>
    <xf numFmtId="0" fontId="2" fillId="35" borderId="0" xfId="0" applyFont="1" applyFill="1" applyBorder="1" applyAlignment="1">
      <alignment/>
    </xf>
    <xf numFmtId="186" fontId="6" fillId="0" borderId="0" xfId="0" applyNumberFormat="1" applyFont="1" applyFill="1" applyBorder="1" applyAlignment="1">
      <alignment horizontal="left"/>
    </xf>
    <xf numFmtId="0" fontId="2" fillId="37" borderId="22" xfId="0" applyFont="1" applyFill="1" applyBorder="1" applyAlignment="1">
      <alignment/>
    </xf>
    <xf numFmtId="0" fontId="2" fillId="36" borderId="23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2" fillId="38" borderId="0" xfId="0" applyFont="1" applyFill="1" applyBorder="1" applyAlignment="1">
      <alignment/>
    </xf>
    <xf numFmtId="0" fontId="3" fillId="38" borderId="0" xfId="0" applyFont="1" applyFill="1" applyBorder="1" applyAlignment="1">
      <alignment horizontal="center"/>
    </xf>
    <xf numFmtId="0" fontId="3" fillId="38" borderId="0" xfId="0" applyFont="1" applyFill="1" applyBorder="1" applyAlignment="1">
      <alignment/>
    </xf>
    <xf numFmtId="0" fontId="3" fillId="38" borderId="24" xfId="0" applyFont="1" applyFill="1" applyBorder="1" applyAlignment="1">
      <alignment/>
    </xf>
    <xf numFmtId="0" fontId="3" fillId="0" borderId="24" xfId="0" applyFont="1" applyBorder="1" applyAlignment="1">
      <alignment/>
    </xf>
    <xf numFmtId="0" fontId="5" fillId="34" borderId="15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8" fillId="0" borderId="26" xfId="0" applyNumberFormat="1" applyFont="1" applyBorder="1" applyAlignment="1">
      <alignment vertical="center" wrapText="1"/>
    </xf>
    <xf numFmtId="0" fontId="8" fillId="0" borderId="27" xfId="0" applyNumberFormat="1" applyFont="1" applyBorder="1" applyAlignment="1">
      <alignment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/>
    </xf>
    <xf numFmtId="0" fontId="3" fillId="38" borderId="0" xfId="0" applyFont="1" applyFill="1" applyBorder="1" applyAlignment="1">
      <alignment horizontal="left"/>
    </xf>
    <xf numFmtId="0" fontId="2" fillId="36" borderId="29" xfId="0" applyFont="1" applyFill="1" applyBorder="1" applyAlignment="1">
      <alignment/>
    </xf>
    <xf numFmtId="0" fontId="2" fillId="36" borderId="30" xfId="0" applyFont="1" applyFill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203" fontId="3" fillId="33" borderId="0" xfId="0" applyNumberFormat="1" applyFont="1" applyFill="1" applyBorder="1" applyAlignment="1">
      <alignment horizontal="left"/>
    </xf>
    <xf numFmtId="203" fontId="54" fillId="0" borderId="0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13" fillId="0" borderId="0" xfId="0" applyFont="1" applyBorder="1" applyAlignment="1" applyProtection="1">
      <alignment horizontal="left"/>
      <protection locked="0"/>
    </xf>
    <xf numFmtId="203" fontId="3" fillId="33" borderId="19" xfId="0" applyNumberFormat="1" applyFont="1" applyFill="1" applyBorder="1" applyAlignment="1">
      <alignment horizontal="center"/>
    </xf>
    <xf numFmtId="0" fontId="3" fillId="38" borderId="0" xfId="0" applyFont="1" applyFill="1" applyBorder="1" applyAlignment="1">
      <alignment horizontal="left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39" borderId="34" xfId="0" applyFont="1" applyFill="1" applyBorder="1" applyAlignment="1">
      <alignment/>
    </xf>
    <xf numFmtId="203" fontId="2" fillId="33" borderId="0" xfId="0" applyNumberFormat="1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24" xfId="0" applyFont="1" applyBorder="1" applyAlignment="1">
      <alignment wrapText="1"/>
    </xf>
    <xf numFmtId="203" fontId="3" fillId="33" borderId="0" xfId="0" applyNumberFormat="1" applyFont="1" applyFill="1" applyBorder="1" applyAlignment="1">
      <alignment vertical="center"/>
    </xf>
    <xf numFmtId="0" fontId="3" fillId="34" borderId="35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left"/>
    </xf>
    <xf numFmtId="0" fontId="5" fillId="33" borderId="33" xfId="0" applyFont="1" applyFill="1" applyBorder="1" applyAlignment="1">
      <alignment horizontal="left"/>
    </xf>
    <xf numFmtId="0" fontId="5" fillId="33" borderId="28" xfId="0" applyFont="1" applyFill="1" applyBorder="1" applyAlignment="1">
      <alignment horizontal="left"/>
    </xf>
    <xf numFmtId="0" fontId="5" fillId="33" borderId="39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24" xfId="0" applyFont="1" applyFill="1" applyBorder="1" applyAlignment="1">
      <alignment horizontal="left"/>
    </xf>
    <xf numFmtId="0" fontId="5" fillId="33" borderId="40" xfId="0" applyFont="1" applyFill="1" applyBorder="1" applyAlignment="1">
      <alignment horizontal="left"/>
    </xf>
    <xf numFmtId="0" fontId="5" fillId="33" borderId="30" xfId="0" applyFont="1" applyFill="1" applyBorder="1" applyAlignment="1">
      <alignment horizontal="left"/>
    </xf>
    <xf numFmtId="0" fontId="5" fillId="33" borderId="41" xfId="0" applyFont="1" applyFill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203" fontId="3" fillId="33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5" fillId="33" borderId="39" xfId="0" applyFont="1" applyFill="1" applyBorder="1" applyAlignment="1">
      <alignment horizontal="left" shrinkToFit="1"/>
    </xf>
    <xf numFmtId="0" fontId="5" fillId="33" borderId="0" xfId="0" applyFont="1" applyFill="1" applyBorder="1" applyAlignment="1">
      <alignment horizontal="left" shrinkToFit="1"/>
    </xf>
    <xf numFmtId="0" fontId="5" fillId="33" borderId="24" xfId="0" applyFont="1" applyFill="1" applyBorder="1" applyAlignment="1">
      <alignment horizontal="left" shrinkToFit="1"/>
    </xf>
    <xf numFmtId="0" fontId="5" fillId="33" borderId="39" xfId="0" applyFont="1" applyFill="1" applyBorder="1" applyAlignment="1">
      <alignment horizontal="justify" vertical="top" wrapText="1"/>
    </xf>
    <xf numFmtId="0" fontId="5" fillId="33" borderId="0" xfId="0" applyFont="1" applyFill="1" applyBorder="1" applyAlignment="1">
      <alignment horizontal="justify" vertical="top" wrapText="1"/>
    </xf>
    <xf numFmtId="0" fontId="5" fillId="33" borderId="24" xfId="0" applyFont="1" applyFill="1" applyBorder="1" applyAlignment="1">
      <alignment horizontal="justify" vertical="top" wrapText="1"/>
    </xf>
    <xf numFmtId="0" fontId="5" fillId="33" borderId="40" xfId="0" applyFont="1" applyFill="1" applyBorder="1" applyAlignment="1">
      <alignment horizontal="left" shrinkToFit="1"/>
    </xf>
    <xf numFmtId="0" fontId="5" fillId="33" borderId="30" xfId="0" applyFont="1" applyFill="1" applyBorder="1" applyAlignment="1">
      <alignment horizontal="left" shrinkToFit="1"/>
    </xf>
    <xf numFmtId="0" fontId="5" fillId="33" borderId="41" xfId="0" applyFont="1" applyFill="1" applyBorder="1" applyAlignment="1">
      <alignment horizontal="left" shrinkToFit="1"/>
    </xf>
    <xf numFmtId="0" fontId="5" fillId="38" borderId="42" xfId="0" applyFont="1" applyFill="1" applyBorder="1" applyAlignment="1">
      <alignment horizontal="center" vertical="center"/>
    </xf>
    <xf numFmtId="0" fontId="5" fillId="38" borderId="43" xfId="0" applyFont="1" applyFill="1" applyBorder="1" applyAlignment="1">
      <alignment horizontal="center" vertical="center"/>
    </xf>
    <xf numFmtId="203" fontId="55" fillId="38" borderId="44" xfId="0" applyNumberFormat="1" applyFont="1" applyFill="1" applyBorder="1" applyAlignment="1">
      <alignment horizontal="center" vertical="center"/>
    </xf>
    <xf numFmtId="0" fontId="55" fillId="38" borderId="45" xfId="0" applyFont="1" applyFill="1" applyBorder="1" applyAlignment="1">
      <alignment horizontal="center" vertical="center"/>
    </xf>
    <xf numFmtId="0" fontId="55" fillId="38" borderId="46" xfId="0" applyFont="1" applyFill="1" applyBorder="1" applyAlignment="1">
      <alignment horizontal="center" vertical="center"/>
    </xf>
    <xf numFmtId="203" fontId="55" fillId="38" borderId="47" xfId="0" applyNumberFormat="1" applyFont="1" applyFill="1" applyBorder="1" applyAlignment="1">
      <alignment horizontal="center" vertical="center"/>
    </xf>
    <xf numFmtId="0" fontId="55" fillId="38" borderId="25" xfId="0" applyFont="1" applyFill="1" applyBorder="1" applyAlignment="1">
      <alignment horizontal="center" vertical="center"/>
    </xf>
    <xf numFmtId="0" fontId="55" fillId="38" borderId="48" xfId="0" applyFont="1" applyFill="1" applyBorder="1" applyAlignment="1">
      <alignment horizontal="center" vertical="center"/>
    </xf>
    <xf numFmtId="1" fontId="5" fillId="38" borderId="15" xfId="0" applyNumberFormat="1" applyFont="1" applyFill="1" applyBorder="1" applyAlignment="1">
      <alignment horizontal="center" vertical="center"/>
    </xf>
    <xf numFmtId="2" fontId="5" fillId="0" borderId="47" xfId="0" applyNumberFormat="1" applyFont="1" applyFill="1" applyBorder="1" applyAlignment="1" quotePrefix="1">
      <alignment horizontal="center" vertical="center"/>
    </xf>
    <xf numFmtId="2" fontId="5" fillId="0" borderId="25" xfId="0" applyNumberFormat="1" applyFont="1" applyFill="1" applyBorder="1" applyAlignment="1" quotePrefix="1">
      <alignment horizontal="center" vertical="center"/>
    </xf>
    <xf numFmtId="2" fontId="5" fillId="0" borderId="48" xfId="0" applyNumberFormat="1" applyFont="1" applyFill="1" applyBorder="1" applyAlignment="1" quotePrefix="1">
      <alignment horizontal="center" vertical="center"/>
    </xf>
    <xf numFmtId="1" fontId="5" fillId="0" borderId="44" xfId="0" applyNumberFormat="1" applyFont="1" applyFill="1" applyBorder="1" applyAlignment="1">
      <alignment horizontal="center" vertical="center"/>
    </xf>
    <xf numFmtId="1" fontId="5" fillId="0" borderId="45" xfId="0" applyNumberFormat="1" applyFont="1" applyFill="1" applyBorder="1" applyAlignment="1">
      <alignment horizontal="center" vertical="center"/>
    </xf>
    <xf numFmtId="1" fontId="5" fillId="0" borderId="46" xfId="0" applyNumberFormat="1" applyFont="1" applyFill="1" applyBorder="1" applyAlignment="1">
      <alignment horizontal="center" vertical="center"/>
    </xf>
    <xf numFmtId="171" fontId="55" fillId="38" borderId="44" xfId="0" applyNumberFormat="1" applyFont="1" applyFill="1" applyBorder="1" applyAlignment="1">
      <alignment horizontal="center" vertical="center"/>
    </xf>
    <xf numFmtId="171" fontId="55" fillId="38" borderId="45" xfId="0" applyNumberFormat="1" applyFont="1" applyFill="1" applyBorder="1" applyAlignment="1">
      <alignment horizontal="center" vertical="center"/>
    </xf>
    <xf numFmtId="171" fontId="55" fillId="38" borderId="46" xfId="0" applyNumberFormat="1" applyFont="1" applyFill="1" applyBorder="1" applyAlignment="1">
      <alignment horizontal="center" vertical="center"/>
    </xf>
    <xf numFmtId="171" fontId="55" fillId="38" borderId="47" xfId="0" applyNumberFormat="1" applyFont="1" applyFill="1" applyBorder="1" applyAlignment="1">
      <alignment horizontal="center" vertical="center"/>
    </xf>
    <xf numFmtId="171" fontId="55" fillId="38" borderId="25" xfId="0" applyNumberFormat="1" applyFont="1" applyFill="1" applyBorder="1" applyAlignment="1">
      <alignment horizontal="center" vertical="center"/>
    </xf>
    <xf numFmtId="171" fontId="55" fillId="38" borderId="48" xfId="0" applyNumberFormat="1" applyFont="1" applyFill="1" applyBorder="1" applyAlignment="1">
      <alignment horizontal="center" vertical="center"/>
    </xf>
    <xf numFmtId="12" fontId="5" fillId="33" borderId="35" xfId="0" applyNumberFormat="1" applyFont="1" applyFill="1" applyBorder="1" applyAlignment="1">
      <alignment horizontal="center" vertical="center"/>
    </xf>
    <xf numFmtId="12" fontId="5" fillId="33" borderId="36" xfId="0" applyNumberFormat="1" applyFont="1" applyFill="1" applyBorder="1" applyAlignment="1">
      <alignment horizontal="center" vertical="center"/>
    </xf>
    <xf numFmtId="12" fontId="5" fillId="33" borderId="37" xfId="0" applyNumberFormat="1" applyFont="1" applyFill="1" applyBorder="1" applyAlignment="1">
      <alignment horizontal="center" vertical="center"/>
    </xf>
    <xf numFmtId="1" fontId="5" fillId="0" borderId="35" xfId="0" applyNumberFormat="1" applyFont="1" applyFill="1" applyBorder="1" applyAlignment="1">
      <alignment horizontal="center" vertical="center"/>
    </xf>
    <xf numFmtId="1" fontId="5" fillId="0" borderId="36" xfId="0" applyNumberFormat="1" applyFont="1" applyFill="1" applyBorder="1" applyAlignment="1">
      <alignment horizontal="center" vertical="center"/>
    </xf>
    <xf numFmtId="1" fontId="5" fillId="0" borderId="37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203" fontId="55" fillId="38" borderId="16" xfId="0" applyNumberFormat="1" applyFont="1" applyFill="1" applyBorder="1" applyAlignment="1">
      <alignment horizontal="center" vertical="center"/>
    </xf>
    <xf numFmtId="0" fontId="55" fillId="38" borderId="16" xfId="0" applyFont="1" applyFill="1" applyBorder="1" applyAlignment="1">
      <alignment horizontal="center" vertical="center"/>
    </xf>
    <xf numFmtId="203" fontId="55" fillId="38" borderId="18" xfId="0" applyNumberFormat="1" applyFont="1" applyFill="1" applyBorder="1" applyAlignment="1">
      <alignment horizontal="center" vertical="center"/>
    </xf>
    <xf numFmtId="0" fontId="55" fillId="38" borderId="18" xfId="0" applyFont="1" applyFill="1" applyBorder="1" applyAlignment="1">
      <alignment horizontal="center" vertical="center"/>
    </xf>
    <xf numFmtId="0" fontId="1" fillId="34" borderId="49" xfId="0" applyFont="1" applyFill="1" applyBorder="1" applyAlignment="1" quotePrefix="1">
      <alignment horizontal="center" vertical="center"/>
    </xf>
    <xf numFmtId="0" fontId="1" fillId="34" borderId="50" xfId="0" applyFont="1" applyFill="1" applyBorder="1" applyAlignment="1" quotePrefix="1">
      <alignment horizontal="center" vertical="center"/>
    </xf>
    <xf numFmtId="0" fontId="1" fillId="34" borderId="51" xfId="0" applyFont="1" applyFill="1" applyBorder="1" applyAlignment="1" quotePrefix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0" fontId="1" fillId="34" borderId="27" xfId="0" applyFont="1" applyFill="1" applyBorder="1" applyAlignment="1">
      <alignment horizontal="left"/>
    </xf>
    <xf numFmtId="0" fontId="3" fillId="36" borderId="0" xfId="0" applyFont="1" applyFill="1" applyBorder="1" applyAlignment="1">
      <alignment horizontal="center" vertical="center" wrapText="1"/>
    </xf>
    <xf numFmtId="0" fontId="4" fillId="34" borderId="42" xfId="0" applyFont="1" applyFill="1" applyBorder="1" applyAlignment="1">
      <alignment horizontal="center" vertical="center" wrapText="1"/>
    </xf>
    <xf numFmtId="0" fontId="4" fillId="34" borderId="52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5" fillId="34" borderId="35" xfId="0" applyFont="1" applyFill="1" applyBorder="1" applyAlignment="1">
      <alignment horizontal="center" vertical="center" wrapText="1"/>
    </xf>
    <xf numFmtId="0" fontId="5" fillId="34" borderId="37" xfId="0" applyFont="1" applyFill="1" applyBorder="1" applyAlignment="1">
      <alignment horizontal="center" vertical="center" wrapText="1"/>
    </xf>
    <xf numFmtId="0" fontId="5" fillId="34" borderId="42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0" fontId="5" fillId="34" borderId="52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/>
    </xf>
    <xf numFmtId="186" fontId="56" fillId="0" borderId="0" xfId="0" applyNumberFormat="1" applyFont="1" applyFill="1" applyBorder="1" applyAlignment="1">
      <alignment horizontal="left"/>
    </xf>
    <xf numFmtId="0" fontId="5" fillId="38" borderId="15" xfId="0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 quotePrefix="1">
      <alignment horizontal="center" vertical="center"/>
    </xf>
    <xf numFmtId="0" fontId="3" fillId="38" borderId="0" xfId="0" applyFont="1" applyFill="1" applyBorder="1" applyAlignment="1">
      <alignment horizontal="left"/>
    </xf>
    <xf numFmtId="1" fontId="5" fillId="0" borderId="15" xfId="0" applyNumberFormat="1" applyFont="1" applyFill="1" applyBorder="1" applyAlignment="1">
      <alignment horizontal="center" vertical="center"/>
    </xf>
    <xf numFmtId="186" fontId="6" fillId="0" borderId="0" xfId="0" applyNumberFormat="1" applyFont="1" applyFill="1" applyBorder="1" applyAlignment="1">
      <alignment horizontal="left"/>
    </xf>
    <xf numFmtId="0" fontId="5" fillId="34" borderId="42" xfId="0" applyFont="1" applyFill="1" applyBorder="1" applyAlignment="1">
      <alignment horizontal="center" vertical="center"/>
    </xf>
    <xf numFmtId="0" fontId="5" fillId="34" borderId="52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188" fontId="6" fillId="0" borderId="0" xfId="0" applyNumberFormat="1" applyFont="1" applyFill="1" applyBorder="1" applyAlignment="1">
      <alignment horizontal="left"/>
    </xf>
    <xf numFmtId="188" fontId="6" fillId="0" borderId="24" xfId="0" applyNumberFormat="1" applyFont="1" applyFill="1" applyBorder="1" applyAlignment="1">
      <alignment horizontal="left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left" shrinkToFit="1"/>
    </xf>
    <xf numFmtId="0" fontId="5" fillId="33" borderId="33" xfId="0" applyFont="1" applyFill="1" applyBorder="1" applyAlignment="1">
      <alignment horizontal="left" shrinkToFit="1"/>
    </xf>
    <xf numFmtId="0" fontId="5" fillId="33" borderId="28" xfId="0" applyFont="1" applyFill="1" applyBorder="1" applyAlignment="1">
      <alignment horizontal="left" shrinkToFit="1"/>
    </xf>
    <xf numFmtId="0" fontId="12" fillId="0" borderId="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30</xdr:row>
      <xdr:rowOff>28575</xdr:rowOff>
    </xdr:from>
    <xdr:to>
      <xdr:col>6</xdr:col>
      <xdr:colOff>19050</xdr:colOff>
      <xdr:row>30</xdr:row>
      <xdr:rowOff>209550</xdr:rowOff>
    </xdr:to>
    <xdr:sp>
      <xdr:nvSpPr>
        <xdr:cNvPr id="1" name="Freeform 511"/>
        <xdr:cNvSpPr>
          <a:spLocks/>
        </xdr:cNvSpPr>
      </xdr:nvSpPr>
      <xdr:spPr>
        <a:xfrm>
          <a:off x="1562100" y="7286625"/>
          <a:ext cx="180975" cy="180975"/>
        </a:xfrm>
        <a:custGeom>
          <a:pathLst>
            <a:path h="16384" w="16384">
              <a:moveTo>
                <a:pt x="0" y="0"/>
              </a:moveTo>
              <a:lnTo>
                <a:pt x="16384" y="16384"/>
              </a:lnTo>
              <a:lnTo>
                <a:pt x="0" y="16384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17</xdr:row>
      <xdr:rowOff>38100</xdr:rowOff>
    </xdr:from>
    <xdr:to>
      <xdr:col>6</xdr:col>
      <xdr:colOff>142875</xdr:colOff>
      <xdr:row>17</xdr:row>
      <xdr:rowOff>228600</xdr:rowOff>
    </xdr:to>
    <xdr:sp>
      <xdr:nvSpPr>
        <xdr:cNvPr id="2" name="Freeform 512"/>
        <xdr:cNvSpPr>
          <a:spLocks/>
        </xdr:cNvSpPr>
      </xdr:nvSpPr>
      <xdr:spPr>
        <a:xfrm>
          <a:off x="1695450" y="4324350"/>
          <a:ext cx="171450" cy="190500"/>
        </a:xfrm>
        <a:custGeom>
          <a:pathLst>
            <a:path h="16384" w="16384">
              <a:moveTo>
                <a:pt x="0" y="0"/>
              </a:moveTo>
              <a:lnTo>
                <a:pt x="16384" y="16384"/>
              </a:lnTo>
              <a:lnTo>
                <a:pt x="0" y="16384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8</xdr:row>
      <xdr:rowOff>57150</xdr:rowOff>
    </xdr:from>
    <xdr:to>
      <xdr:col>8</xdr:col>
      <xdr:colOff>9525</xdr:colOff>
      <xdr:row>9</xdr:row>
      <xdr:rowOff>19050</xdr:rowOff>
    </xdr:to>
    <xdr:sp>
      <xdr:nvSpPr>
        <xdr:cNvPr id="3" name="Freeform 512"/>
        <xdr:cNvSpPr>
          <a:spLocks/>
        </xdr:cNvSpPr>
      </xdr:nvSpPr>
      <xdr:spPr>
        <a:xfrm>
          <a:off x="1885950" y="2286000"/>
          <a:ext cx="171450" cy="190500"/>
        </a:xfrm>
        <a:custGeom>
          <a:pathLst>
            <a:path h="16384" w="16384">
              <a:moveTo>
                <a:pt x="0" y="0"/>
              </a:moveTo>
              <a:lnTo>
                <a:pt x="16384" y="16384"/>
              </a:lnTo>
              <a:lnTo>
                <a:pt x="0" y="16384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Y237"/>
  <sheetViews>
    <sheetView showGridLines="0" tabSelected="1" zoomScale="70" zoomScaleNormal="70" zoomScaleSheetLayoutView="55" zoomScalePageLayoutView="0" workbookViewId="0" topLeftCell="A1">
      <selection activeCell="S4" sqref="S4"/>
    </sheetView>
  </sheetViews>
  <sheetFormatPr defaultColWidth="11.421875" defaultRowHeight="12.75"/>
  <cols>
    <col min="1" max="1" width="11.421875" style="4" customWidth="1"/>
    <col min="2" max="2" width="4.7109375" style="4" customWidth="1"/>
    <col min="3" max="10" width="2.421875" style="4" customWidth="1"/>
    <col min="11" max="11" width="11.140625" style="34" customWidth="1"/>
    <col min="12" max="12" width="17.00390625" style="35" customWidth="1"/>
    <col min="13" max="13" width="18.28125" style="35" customWidth="1"/>
    <col min="14" max="14" width="12.57421875" style="4" bestFit="1" customWidth="1"/>
    <col min="15" max="15" width="13.00390625" style="4" customWidth="1"/>
    <col min="16" max="16" width="16.57421875" style="4" customWidth="1"/>
    <col min="17" max="17" width="26.7109375" style="4" customWidth="1"/>
    <col min="18" max="18" width="33.8515625" style="4" customWidth="1"/>
    <col min="19" max="20" width="11.57421875" style="4" bestFit="1" customWidth="1"/>
    <col min="21" max="22" width="10.8515625" style="4" customWidth="1"/>
    <col min="23" max="23" width="8.8515625" style="4" customWidth="1"/>
    <col min="24" max="26" width="11.421875" style="4" customWidth="1"/>
    <col min="27" max="27" width="31.7109375" style="4" customWidth="1"/>
    <col min="28" max="28" width="12.57421875" style="4" customWidth="1"/>
    <col min="29" max="29" width="11.140625" style="4" customWidth="1"/>
    <col min="30" max="30" width="23.8515625" style="4" customWidth="1"/>
    <col min="31" max="31" width="13.28125" style="4" customWidth="1"/>
    <col min="32" max="32" width="9.57421875" style="4" customWidth="1"/>
    <col min="33" max="33" width="10.140625" style="4" customWidth="1"/>
    <col min="34" max="34" width="10.8515625" style="4" customWidth="1"/>
    <col min="35" max="38" width="11.421875" style="4" customWidth="1"/>
    <col min="39" max="39" width="82.8515625" style="4" customWidth="1"/>
    <col min="40" max="16384" width="11.421875" style="4" customWidth="1"/>
  </cols>
  <sheetData>
    <row r="1" ht="15.75" thickBot="1"/>
    <row r="2" spans="2:77" ht="38.25" customHeight="1" thickBot="1" thickTop="1">
      <c r="B2" s="151" t="s">
        <v>0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3"/>
      <c r="X2" s="67"/>
      <c r="Y2" s="1"/>
      <c r="Z2" s="146"/>
      <c r="AA2" s="146"/>
      <c r="AB2" s="146"/>
      <c r="AC2" s="146"/>
      <c r="AD2" s="146"/>
      <c r="AE2" s="146"/>
      <c r="AF2" s="146"/>
      <c r="AG2" s="146"/>
      <c r="AH2" s="146"/>
      <c r="AI2" s="2"/>
      <c r="AJ2" s="154"/>
      <c r="AK2" s="154"/>
      <c r="AL2" s="3"/>
      <c r="AM2" s="2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</row>
    <row r="3" spans="2:77" s="8" customFormat="1" ht="30.75" customHeight="1" thickBot="1" thickTop="1">
      <c r="B3" s="155" t="s">
        <v>39</v>
      </c>
      <c r="C3" s="156"/>
      <c r="D3" s="156"/>
      <c r="E3" s="156"/>
      <c r="F3" s="156"/>
      <c r="G3" s="156"/>
      <c r="H3" s="156"/>
      <c r="I3" s="156"/>
      <c r="J3" s="156"/>
      <c r="K3" s="156"/>
      <c r="L3" s="74"/>
      <c r="M3" s="156" t="s">
        <v>17</v>
      </c>
      <c r="N3" s="156"/>
      <c r="O3" s="74" t="s">
        <v>27</v>
      </c>
      <c r="P3" s="74"/>
      <c r="Q3" s="74"/>
      <c r="R3" s="5"/>
      <c r="S3" s="156" t="s">
        <v>41</v>
      </c>
      <c r="T3" s="156"/>
      <c r="U3" s="156"/>
      <c r="V3" s="156"/>
      <c r="W3" s="157"/>
      <c r="X3" s="68"/>
      <c r="Y3" s="6"/>
      <c r="Z3" s="6"/>
      <c r="AA3" s="6"/>
      <c r="AB3" s="6"/>
      <c r="AC3" s="6"/>
      <c r="AD3" s="6"/>
      <c r="AE3" s="6"/>
      <c r="AF3" s="6"/>
      <c r="AG3" s="6"/>
      <c r="AH3" s="6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</row>
    <row r="4" spans="2:77" ht="16.5" customHeight="1" thickTop="1">
      <c r="B4" s="9"/>
      <c r="C4" s="3"/>
      <c r="D4" s="3"/>
      <c r="E4" s="3"/>
      <c r="F4" s="3"/>
      <c r="G4" s="3"/>
      <c r="H4" s="3"/>
      <c r="I4" s="3"/>
      <c r="J4" s="3"/>
      <c r="K4" s="10"/>
      <c r="L4" s="11"/>
      <c r="M4" s="12"/>
      <c r="N4" s="13"/>
      <c r="O4" s="13"/>
      <c r="P4" s="14"/>
      <c r="Q4" s="15"/>
      <c r="R4" s="15"/>
      <c r="S4" s="15"/>
      <c r="T4" s="15"/>
      <c r="U4" s="16"/>
      <c r="V4" s="16"/>
      <c r="W4" s="3"/>
      <c r="X4" s="67"/>
      <c r="Y4" s="1"/>
      <c r="Z4" s="146"/>
      <c r="AA4" s="146"/>
      <c r="AB4" s="146"/>
      <c r="AC4" s="146"/>
      <c r="AD4" s="146"/>
      <c r="AE4" s="146"/>
      <c r="AF4" s="146"/>
      <c r="AG4" s="146"/>
      <c r="AH4" s="146"/>
      <c r="AI4" s="2"/>
      <c r="AJ4" s="17"/>
      <c r="AK4" s="17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</row>
    <row r="5" spans="2:77" ht="13.5" customHeight="1" thickBot="1">
      <c r="B5" s="18"/>
      <c r="C5" s="19"/>
      <c r="D5" s="49"/>
      <c r="E5" s="49"/>
      <c r="F5" s="49"/>
      <c r="G5" s="49"/>
      <c r="H5" s="49"/>
      <c r="I5" s="49"/>
      <c r="J5" s="49"/>
      <c r="K5" s="85">
        <f>1580+28</f>
        <v>1608</v>
      </c>
      <c r="L5" s="50" t="s">
        <v>26</v>
      </c>
      <c r="M5" s="11"/>
      <c r="N5" s="158"/>
      <c r="O5" s="158"/>
      <c r="P5" s="158"/>
      <c r="Q5" s="158"/>
      <c r="R5" s="158"/>
      <c r="S5" s="158"/>
      <c r="T5" s="158"/>
      <c r="U5" s="158"/>
      <c r="V5" s="158"/>
      <c r="W5" s="3"/>
      <c r="X5" s="67"/>
      <c r="Y5" s="1"/>
      <c r="Z5" s="146"/>
      <c r="AA5" s="146"/>
      <c r="AB5" s="146"/>
      <c r="AC5" s="146"/>
      <c r="AD5" s="146"/>
      <c r="AE5" s="146"/>
      <c r="AF5" s="146"/>
      <c r="AG5" s="146"/>
      <c r="AH5" s="146"/>
      <c r="AI5" s="2"/>
      <c r="AJ5" s="20"/>
      <c r="AK5" s="21"/>
      <c r="AL5" s="3"/>
      <c r="AM5" s="22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</row>
    <row r="6" spans="2:69" ht="29.25" customHeight="1">
      <c r="B6" s="9"/>
      <c r="C6" s="23"/>
      <c r="D6" s="78"/>
      <c r="E6" s="78"/>
      <c r="F6" s="51"/>
      <c r="G6" s="52"/>
      <c r="H6" s="53"/>
      <c r="I6" s="54"/>
      <c r="J6" s="10"/>
      <c r="K6" s="10"/>
      <c r="L6" s="55"/>
      <c r="M6" s="55"/>
      <c r="N6" s="159" t="s">
        <v>1</v>
      </c>
      <c r="O6" s="160"/>
      <c r="P6" s="160"/>
      <c r="Q6" s="160"/>
      <c r="R6" s="160"/>
      <c r="S6" s="160"/>
      <c r="T6" s="160"/>
      <c r="U6" s="160"/>
      <c r="V6" s="161"/>
      <c r="W6" s="3"/>
      <c r="X6" s="67"/>
      <c r="Y6" s="1"/>
      <c r="Z6" s="162"/>
      <c r="AA6" s="1"/>
      <c r="AB6" s="25"/>
      <c r="AC6" s="26"/>
      <c r="AD6" s="1"/>
      <c r="AE6" s="27"/>
      <c r="AF6" s="1"/>
      <c r="AG6" s="1"/>
      <c r="AH6" s="1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</row>
    <row r="7" spans="2:69" ht="15.75">
      <c r="B7" s="9"/>
      <c r="C7" s="23"/>
      <c r="D7" s="3"/>
      <c r="E7" s="3"/>
      <c r="F7" s="51"/>
      <c r="G7" s="56"/>
      <c r="H7" s="53"/>
      <c r="I7" s="54"/>
      <c r="J7" s="54"/>
      <c r="K7" s="29"/>
      <c r="L7" s="57"/>
      <c r="M7" s="57"/>
      <c r="N7" s="163" t="s">
        <v>2</v>
      </c>
      <c r="O7" s="28" t="s">
        <v>14</v>
      </c>
      <c r="P7" s="28" t="s">
        <v>16</v>
      </c>
      <c r="Q7" s="165" t="s">
        <v>10</v>
      </c>
      <c r="R7" s="166"/>
      <c r="S7" s="36" t="s">
        <v>11</v>
      </c>
      <c r="T7" s="48" t="s">
        <v>13</v>
      </c>
      <c r="U7" s="167" t="s">
        <v>18</v>
      </c>
      <c r="V7" s="168"/>
      <c r="W7" s="3"/>
      <c r="X7" s="67"/>
      <c r="Y7" s="1"/>
      <c r="Z7" s="162"/>
      <c r="AA7" s="1"/>
      <c r="AB7" s="25"/>
      <c r="AC7" s="26"/>
      <c r="AD7" s="1"/>
      <c r="AE7" s="27"/>
      <c r="AF7" s="1"/>
      <c r="AG7" s="1"/>
      <c r="AH7" s="1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</row>
    <row r="8" spans="2:69" ht="15.75">
      <c r="B8" s="9"/>
      <c r="C8" s="23"/>
      <c r="D8" s="3"/>
      <c r="E8" s="3"/>
      <c r="F8" s="51"/>
      <c r="G8" s="56"/>
      <c r="H8" s="53"/>
      <c r="I8" s="76"/>
      <c r="J8" s="77"/>
      <c r="K8" s="81">
        <f>K9-10</f>
        <v>1682</v>
      </c>
      <c r="L8" s="109" t="s">
        <v>23</v>
      </c>
      <c r="M8" s="109"/>
      <c r="N8" s="164"/>
      <c r="O8" s="28" t="s">
        <v>15</v>
      </c>
      <c r="P8" s="28" t="s">
        <v>15</v>
      </c>
      <c r="Q8" s="28" t="s">
        <v>9</v>
      </c>
      <c r="R8" s="28" t="s">
        <v>8</v>
      </c>
      <c r="S8" s="73" t="s">
        <v>12</v>
      </c>
      <c r="T8" s="48" t="s">
        <v>12</v>
      </c>
      <c r="U8" s="36" t="s">
        <v>9</v>
      </c>
      <c r="V8" s="28" t="s">
        <v>8</v>
      </c>
      <c r="W8" s="3"/>
      <c r="X8" s="67"/>
      <c r="Y8" s="1"/>
      <c r="Z8" s="162"/>
      <c r="AA8" s="1"/>
      <c r="AB8" s="25"/>
      <c r="AC8" s="26"/>
      <c r="AD8" s="1"/>
      <c r="AE8" s="27"/>
      <c r="AF8" s="1"/>
      <c r="AG8" s="1"/>
      <c r="AH8" s="1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2:69" ht="18" customHeight="1">
      <c r="B9" s="9"/>
      <c r="C9" s="23"/>
      <c r="D9" s="3"/>
      <c r="E9" s="3"/>
      <c r="F9" s="51"/>
      <c r="G9" s="56"/>
      <c r="H9" s="58"/>
      <c r="I9" s="54"/>
      <c r="J9" s="54"/>
      <c r="K9" s="82">
        <v>1692</v>
      </c>
      <c r="L9" s="170">
        <v>30</v>
      </c>
      <c r="M9" s="170"/>
      <c r="N9" s="171" t="s">
        <v>3</v>
      </c>
      <c r="O9" s="171">
        <v>36</v>
      </c>
      <c r="P9" s="171">
        <v>30</v>
      </c>
      <c r="Q9" s="119" t="s">
        <v>19</v>
      </c>
      <c r="R9" s="120"/>
      <c r="S9" s="147">
        <f>K5</f>
        <v>1608</v>
      </c>
      <c r="T9" s="149">
        <f>K8</f>
        <v>1682</v>
      </c>
      <c r="U9" s="169">
        <f>V9*0.1589873</f>
        <v>15.89873</v>
      </c>
      <c r="V9" s="143">
        <v>100</v>
      </c>
      <c r="W9" s="3"/>
      <c r="X9" s="67"/>
      <c r="Y9" s="1"/>
      <c r="Z9" s="162"/>
      <c r="AA9" s="30"/>
      <c r="AB9" s="25"/>
      <c r="AC9" s="26"/>
      <c r="AD9" s="1"/>
      <c r="AE9" s="1"/>
      <c r="AF9" s="27"/>
      <c r="AG9" s="27"/>
      <c r="AH9" s="27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2:69" ht="18" customHeight="1">
      <c r="B10" s="9"/>
      <c r="C10" s="23"/>
      <c r="D10" s="3"/>
      <c r="E10" s="3"/>
      <c r="F10" s="51"/>
      <c r="G10" s="53"/>
      <c r="H10" s="3"/>
      <c r="I10" s="3"/>
      <c r="J10" s="3"/>
      <c r="K10" s="33"/>
      <c r="L10" s="11"/>
      <c r="M10" s="11"/>
      <c r="N10" s="171"/>
      <c r="O10" s="171"/>
      <c r="P10" s="171"/>
      <c r="Q10" s="172">
        <f>R10*0.1589873</f>
        <v>59.39261966170392</v>
      </c>
      <c r="R10" s="128">
        <f>(0.0009714*(T9-S9)*3.28084*(O9^2-P9^2))*4</f>
        <v>373.56832691481594</v>
      </c>
      <c r="S10" s="148"/>
      <c r="T10" s="150"/>
      <c r="U10" s="169"/>
      <c r="V10" s="144"/>
      <c r="W10" s="3"/>
      <c r="X10" s="67"/>
      <c r="Y10" s="1"/>
      <c r="Z10" s="162"/>
      <c r="AA10" s="32"/>
      <c r="AB10" s="25"/>
      <c r="AC10" s="26"/>
      <c r="AD10" s="1"/>
      <c r="AE10" s="31"/>
      <c r="AF10" s="1"/>
      <c r="AG10" s="1"/>
      <c r="AH10" s="1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2:69" ht="18" customHeight="1">
      <c r="B11" s="9"/>
      <c r="C11" s="23"/>
      <c r="D11" s="3"/>
      <c r="E11" s="3"/>
      <c r="F11" s="15"/>
      <c r="G11" s="53"/>
      <c r="H11" s="59"/>
      <c r="I11" s="54"/>
      <c r="J11" s="54"/>
      <c r="K11" s="83"/>
      <c r="N11" s="171"/>
      <c r="O11" s="171"/>
      <c r="P11" s="171"/>
      <c r="Q11" s="172"/>
      <c r="R11" s="129"/>
      <c r="S11" s="148"/>
      <c r="T11" s="150"/>
      <c r="U11" s="169"/>
      <c r="V11" s="144"/>
      <c r="W11" s="3"/>
      <c r="X11" s="67"/>
      <c r="Y11" s="1"/>
      <c r="Z11" s="162"/>
      <c r="AA11" s="32"/>
      <c r="AB11" s="25"/>
      <c r="AC11" s="26"/>
      <c r="AD11" s="1"/>
      <c r="AE11" s="31"/>
      <c r="AF11" s="1"/>
      <c r="AG11" s="1"/>
      <c r="AH11" s="1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2:69" ht="18" customHeight="1">
      <c r="B12" s="9"/>
      <c r="C12" s="23"/>
      <c r="D12" s="3"/>
      <c r="E12" s="3"/>
      <c r="F12" s="15"/>
      <c r="G12" s="53"/>
      <c r="H12" s="59"/>
      <c r="I12" s="54"/>
      <c r="J12" s="54"/>
      <c r="K12" s="27"/>
      <c r="L12" s="173"/>
      <c r="M12" s="173"/>
      <c r="N12" s="171"/>
      <c r="O12" s="171"/>
      <c r="P12" s="171"/>
      <c r="Q12" s="172"/>
      <c r="R12" s="130"/>
      <c r="S12" s="148"/>
      <c r="T12" s="150"/>
      <c r="U12" s="169"/>
      <c r="V12" s="144"/>
      <c r="W12" s="3"/>
      <c r="X12" s="67"/>
      <c r="Y12" s="1"/>
      <c r="Z12" s="162"/>
      <c r="AA12" s="32"/>
      <c r="AB12" s="25"/>
      <c r="AC12" s="26"/>
      <c r="AD12" s="1"/>
      <c r="AE12" s="31"/>
      <c r="AF12" s="1"/>
      <c r="AG12" s="1"/>
      <c r="AH12" s="1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2:69" ht="18" customHeight="1">
      <c r="B13" s="9"/>
      <c r="C13" s="23"/>
      <c r="D13" s="3"/>
      <c r="E13" s="3"/>
      <c r="F13" s="15"/>
      <c r="G13" s="53"/>
      <c r="H13" s="59"/>
      <c r="I13" s="54"/>
      <c r="J13" s="54"/>
      <c r="K13" s="81">
        <f>K18-100</f>
        <v>2294</v>
      </c>
      <c r="L13" s="35" t="s">
        <v>38</v>
      </c>
      <c r="N13" s="171"/>
      <c r="O13" s="171"/>
      <c r="P13" s="171"/>
      <c r="Q13" s="119" t="s">
        <v>20</v>
      </c>
      <c r="R13" s="120"/>
      <c r="S13" s="147">
        <f>K8</f>
        <v>1682</v>
      </c>
      <c r="T13" s="149">
        <f>K9</f>
        <v>1692</v>
      </c>
      <c r="U13" s="169"/>
      <c r="V13" s="144"/>
      <c r="W13" s="3"/>
      <c r="X13" s="67"/>
      <c r="Y13" s="1"/>
      <c r="Z13" s="162"/>
      <c r="AA13" s="32"/>
      <c r="AB13" s="25"/>
      <c r="AC13" s="26"/>
      <c r="AD13" s="1"/>
      <c r="AE13" s="31"/>
      <c r="AF13" s="1"/>
      <c r="AG13" s="1"/>
      <c r="AH13" s="1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2:69" ht="18" customHeight="1">
      <c r="B14" s="9"/>
      <c r="C14" s="23"/>
      <c r="D14" s="3"/>
      <c r="E14" s="3"/>
      <c r="F14" s="53"/>
      <c r="G14" s="53"/>
      <c r="H14" s="79"/>
      <c r="I14" s="80"/>
      <c r="J14" s="80"/>
      <c r="L14" s="109"/>
      <c r="M14" s="109"/>
      <c r="N14" s="171"/>
      <c r="O14" s="171"/>
      <c r="P14" s="171"/>
      <c r="Q14" s="174">
        <f>R14*0.1589873</f>
        <v>11.99850902256645</v>
      </c>
      <c r="R14" s="128">
        <f>4*0.0009714*(T13-S13)*3.28084*(O9^2-P9^2)+0.0009714*10*3.28084*28^2</f>
        <v>75.46834887168</v>
      </c>
      <c r="S14" s="148"/>
      <c r="T14" s="150"/>
      <c r="U14" s="169"/>
      <c r="V14" s="144"/>
      <c r="W14" s="69"/>
      <c r="X14" s="67"/>
      <c r="Y14" s="1"/>
      <c r="Z14" s="162"/>
      <c r="AA14" s="32"/>
      <c r="AB14" s="25"/>
      <c r="AC14" s="26"/>
      <c r="AD14" s="1"/>
      <c r="AE14" s="31"/>
      <c r="AF14" s="1"/>
      <c r="AG14" s="1"/>
      <c r="AH14" s="1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2:69" ht="18" customHeight="1">
      <c r="B15" s="9"/>
      <c r="C15" s="23"/>
      <c r="D15" s="3"/>
      <c r="E15" s="3"/>
      <c r="F15" s="53"/>
      <c r="G15" s="53"/>
      <c r="H15" s="76"/>
      <c r="I15" s="77"/>
      <c r="J15" s="77"/>
      <c r="K15" s="108">
        <f>K18-50</f>
        <v>2344</v>
      </c>
      <c r="L15" s="106" t="s">
        <v>37</v>
      </c>
      <c r="M15" s="107"/>
      <c r="N15" s="171"/>
      <c r="O15" s="171"/>
      <c r="P15" s="171"/>
      <c r="Q15" s="174"/>
      <c r="R15" s="129"/>
      <c r="S15" s="148"/>
      <c r="T15" s="150"/>
      <c r="U15" s="169"/>
      <c r="V15" s="144"/>
      <c r="W15" s="69"/>
      <c r="X15" s="67"/>
      <c r="Y15" s="1"/>
      <c r="Z15" s="162"/>
      <c r="AA15" s="32"/>
      <c r="AB15" s="25"/>
      <c r="AC15" s="26"/>
      <c r="AD15" s="1"/>
      <c r="AE15" s="31"/>
      <c r="AF15" s="1"/>
      <c r="AG15" s="1"/>
      <c r="AH15" s="1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2:69" ht="18" customHeight="1">
      <c r="B16" s="9"/>
      <c r="C16" s="23"/>
      <c r="D16" s="3"/>
      <c r="E16" s="3"/>
      <c r="F16" s="53"/>
      <c r="G16" s="58"/>
      <c r="K16" s="108"/>
      <c r="L16" s="106"/>
      <c r="M16" s="107"/>
      <c r="N16" s="171"/>
      <c r="O16" s="171"/>
      <c r="P16" s="171"/>
      <c r="Q16" s="174"/>
      <c r="R16" s="130"/>
      <c r="S16" s="148"/>
      <c r="T16" s="150"/>
      <c r="U16" s="169"/>
      <c r="V16" s="145"/>
      <c r="W16" s="69"/>
      <c r="X16" s="67"/>
      <c r="Y16" s="1"/>
      <c r="Z16" s="162"/>
      <c r="AA16" s="32"/>
      <c r="AB16" s="25"/>
      <c r="AC16" s="26"/>
      <c r="AD16" s="1"/>
      <c r="AE16" s="31"/>
      <c r="AF16" s="1"/>
      <c r="AG16" s="1"/>
      <c r="AH16" s="1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2:69" ht="18" customHeight="1">
      <c r="B17" s="9"/>
      <c r="C17" s="23"/>
      <c r="D17" s="3"/>
      <c r="E17" s="3"/>
      <c r="F17" s="53"/>
      <c r="G17" s="58"/>
      <c r="H17" s="59"/>
      <c r="I17" s="54"/>
      <c r="J17" s="54"/>
      <c r="K17" s="84"/>
      <c r="N17" s="171" t="s">
        <v>4</v>
      </c>
      <c r="O17" s="171">
        <v>26</v>
      </c>
      <c r="P17" s="171">
        <v>20</v>
      </c>
      <c r="Q17" s="119" t="s">
        <v>24</v>
      </c>
      <c r="R17" s="120"/>
      <c r="S17" s="121">
        <f>K5</f>
        <v>1608</v>
      </c>
      <c r="T17" s="124">
        <f>K15</f>
        <v>2344</v>
      </c>
      <c r="U17" s="174">
        <f>V17*0.1589873</f>
        <v>15.89873</v>
      </c>
      <c r="V17" s="143">
        <v>100</v>
      </c>
      <c r="W17" s="69"/>
      <c r="X17" s="67"/>
      <c r="Y17" s="1"/>
      <c r="Z17" s="1"/>
      <c r="AA17" s="1"/>
      <c r="AB17" s="25"/>
      <c r="AC17" s="26"/>
      <c r="AD17" s="1"/>
      <c r="AE17" s="27"/>
      <c r="AF17" s="1"/>
      <c r="AG17" s="1"/>
      <c r="AH17" s="1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2:69" ht="18" customHeight="1">
      <c r="B18" s="9"/>
      <c r="C18" s="23"/>
      <c r="D18" s="3"/>
      <c r="E18" s="3"/>
      <c r="F18" s="53"/>
      <c r="G18" s="58"/>
      <c r="H18" s="54"/>
      <c r="I18" s="54"/>
      <c r="J18" s="54"/>
      <c r="K18" s="82">
        <v>2394</v>
      </c>
      <c r="L18" s="175">
        <v>20</v>
      </c>
      <c r="M18" s="175"/>
      <c r="N18" s="171"/>
      <c r="O18" s="171"/>
      <c r="P18" s="171"/>
      <c r="Q18" s="127">
        <f>R18*0.1589873</f>
        <v>244.29531866993645</v>
      </c>
      <c r="R18" s="128">
        <f>(0.0009714*(T17-K9)*3.28084*(O17^2-P17^2))*2.5+(0.0009714*(K9-K5)*3.28084*(28^2-P17^2))</f>
        <v>1536.5712775167353</v>
      </c>
      <c r="S18" s="122"/>
      <c r="T18" s="125"/>
      <c r="U18" s="174"/>
      <c r="V18" s="144"/>
      <c r="W18" s="69"/>
      <c r="X18" s="67"/>
      <c r="Y18" s="1"/>
      <c r="Z18" s="146"/>
      <c r="AA18" s="1"/>
      <c r="AB18" s="25"/>
      <c r="AC18" s="26"/>
      <c r="AD18" s="1"/>
      <c r="AE18" s="27"/>
      <c r="AF18" s="27"/>
      <c r="AG18" s="27"/>
      <c r="AH18" s="27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2:69" ht="18" customHeight="1">
      <c r="B19" s="9"/>
      <c r="C19" s="23"/>
      <c r="D19" s="3"/>
      <c r="E19" s="3"/>
      <c r="F19" s="53"/>
      <c r="G19" s="79"/>
      <c r="H19" s="80"/>
      <c r="I19" s="80"/>
      <c r="J19" s="80"/>
      <c r="K19" s="81"/>
      <c r="L19" s="22"/>
      <c r="M19" s="22"/>
      <c r="N19" s="171"/>
      <c r="O19" s="171"/>
      <c r="P19" s="171"/>
      <c r="Q19" s="127"/>
      <c r="R19" s="129"/>
      <c r="S19" s="122"/>
      <c r="T19" s="125"/>
      <c r="U19" s="174"/>
      <c r="V19" s="144"/>
      <c r="W19" s="69"/>
      <c r="X19" s="67"/>
      <c r="Y19" s="1"/>
      <c r="Z19" s="146"/>
      <c r="AA19" s="1"/>
      <c r="AB19" s="25"/>
      <c r="AC19" s="26"/>
      <c r="AD19" s="1"/>
      <c r="AE19" s="27"/>
      <c r="AF19" s="27"/>
      <c r="AG19" s="27"/>
      <c r="AH19" s="27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</row>
    <row r="20" spans="2:69" ht="18" customHeight="1">
      <c r="B20" s="9"/>
      <c r="C20" s="23"/>
      <c r="D20" s="3"/>
      <c r="E20" s="3"/>
      <c r="F20" s="53"/>
      <c r="G20" s="3"/>
      <c r="H20" s="3"/>
      <c r="I20" s="3"/>
      <c r="J20" s="3"/>
      <c r="K20" s="33"/>
      <c r="L20" s="11"/>
      <c r="M20" s="11"/>
      <c r="N20" s="171"/>
      <c r="O20" s="171"/>
      <c r="P20" s="171"/>
      <c r="Q20" s="127"/>
      <c r="R20" s="130"/>
      <c r="S20" s="123"/>
      <c r="T20" s="126"/>
      <c r="U20" s="174"/>
      <c r="V20" s="144"/>
      <c r="W20" s="69"/>
      <c r="X20" s="67"/>
      <c r="Y20" s="1"/>
      <c r="Z20" s="146"/>
      <c r="AA20" s="1"/>
      <c r="AB20" s="25"/>
      <c r="AC20" s="26"/>
      <c r="AD20" s="1"/>
      <c r="AE20" s="27"/>
      <c r="AF20" s="27"/>
      <c r="AG20" s="27"/>
      <c r="AH20" s="27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</row>
    <row r="21" spans="2:69" ht="18" customHeight="1">
      <c r="B21" s="9"/>
      <c r="C21" s="23"/>
      <c r="D21" s="3"/>
      <c r="E21" s="3"/>
      <c r="F21" s="53"/>
      <c r="G21" s="3"/>
      <c r="H21" s="3"/>
      <c r="I21" s="3"/>
      <c r="J21" s="3"/>
      <c r="K21" s="33"/>
      <c r="L21" s="11"/>
      <c r="M21" s="11"/>
      <c r="N21" s="171"/>
      <c r="O21" s="171"/>
      <c r="P21" s="171"/>
      <c r="Q21" s="119" t="s">
        <v>20</v>
      </c>
      <c r="R21" s="120"/>
      <c r="S21" s="121">
        <f>K15</f>
        <v>2344</v>
      </c>
      <c r="T21" s="124">
        <f>K18</f>
        <v>2394</v>
      </c>
      <c r="U21" s="174"/>
      <c r="V21" s="144"/>
      <c r="W21" s="69"/>
      <c r="X21" s="67"/>
      <c r="Y21" s="1"/>
      <c r="Z21" s="146"/>
      <c r="AA21" s="1"/>
      <c r="AB21" s="25"/>
      <c r="AC21" s="26"/>
      <c r="AD21" s="1"/>
      <c r="AE21" s="27"/>
      <c r="AF21" s="27"/>
      <c r="AG21" s="27"/>
      <c r="AH21" s="27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</row>
    <row r="22" spans="2:69" ht="18" customHeight="1">
      <c r="B22" s="9"/>
      <c r="C22" s="23"/>
      <c r="D22" s="3"/>
      <c r="E22" s="15"/>
      <c r="F22" s="53"/>
      <c r="G22" s="3"/>
      <c r="H22" s="3"/>
      <c r="I22" s="3"/>
      <c r="J22" s="3"/>
      <c r="K22" s="83"/>
      <c r="N22" s="171"/>
      <c r="O22" s="171"/>
      <c r="P22" s="171"/>
      <c r="Q22" s="127">
        <f>R22*0.1589873</f>
        <v>22.68341438630674</v>
      </c>
      <c r="R22" s="128">
        <f>2.5*0.0009714*(T21-S21)*3.28084*(O17^2-P17^2)+0.0009714*30*3.28084*18.5^2</f>
        <v>142.67437956558</v>
      </c>
      <c r="S22" s="122"/>
      <c r="T22" s="125"/>
      <c r="U22" s="174"/>
      <c r="V22" s="144"/>
      <c r="W22" s="69"/>
      <c r="X22" s="1"/>
      <c r="Y22" s="1"/>
      <c r="Z22" s="146"/>
      <c r="AA22" s="1"/>
      <c r="AB22" s="25"/>
      <c r="AC22" s="26"/>
      <c r="AD22" s="1"/>
      <c r="AE22" s="27"/>
      <c r="AF22" s="27"/>
      <c r="AG22" s="27"/>
      <c r="AH22" s="27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</row>
    <row r="23" spans="2:69" ht="18" customHeight="1">
      <c r="B23" s="9"/>
      <c r="C23" s="23"/>
      <c r="D23" s="3"/>
      <c r="E23" s="15"/>
      <c r="F23" s="53"/>
      <c r="G23" s="3"/>
      <c r="H23" s="3"/>
      <c r="I23" s="3"/>
      <c r="J23" s="3"/>
      <c r="K23" s="81"/>
      <c r="L23" s="22"/>
      <c r="M23" s="22"/>
      <c r="N23" s="171"/>
      <c r="O23" s="171"/>
      <c r="P23" s="171"/>
      <c r="Q23" s="127"/>
      <c r="R23" s="129"/>
      <c r="S23" s="122"/>
      <c r="T23" s="125"/>
      <c r="U23" s="174"/>
      <c r="V23" s="144"/>
      <c r="W23" s="69"/>
      <c r="X23" s="1"/>
      <c r="Y23" s="1"/>
      <c r="Z23" s="146"/>
      <c r="AA23" s="1"/>
      <c r="AB23" s="25"/>
      <c r="AC23" s="26"/>
      <c r="AD23" s="1"/>
      <c r="AE23" s="27"/>
      <c r="AF23" s="27"/>
      <c r="AG23" s="27"/>
      <c r="AH23" s="27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</row>
    <row r="24" spans="2:69" ht="18" customHeight="1">
      <c r="B24" s="9"/>
      <c r="C24" s="23"/>
      <c r="D24" s="3"/>
      <c r="E24" s="15"/>
      <c r="F24" s="53"/>
      <c r="G24" s="3"/>
      <c r="H24" s="3"/>
      <c r="I24" s="3"/>
      <c r="J24" s="3"/>
      <c r="K24" s="33"/>
      <c r="L24" s="11"/>
      <c r="M24" s="33"/>
      <c r="N24" s="171"/>
      <c r="O24" s="171"/>
      <c r="P24" s="171"/>
      <c r="Q24" s="127"/>
      <c r="R24" s="130"/>
      <c r="S24" s="123"/>
      <c r="T24" s="126"/>
      <c r="U24" s="174"/>
      <c r="V24" s="145"/>
      <c r="W24" s="69"/>
      <c r="X24" s="1"/>
      <c r="Y24" s="1"/>
      <c r="Z24" s="146"/>
      <c r="AA24" s="1"/>
      <c r="AB24" s="25"/>
      <c r="AC24" s="26"/>
      <c r="AD24" s="1"/>
      <c r="AE24" s="27"/>
      <c r="AF24" s="27"/>
      <c r="AG24" s="27"/>
      <c r="AH24" s="27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</row>
    <row r="25" spans="2:69" ht="18" customHeight="1">
      <c r="B25" s="9"/>
      <c r="C25" s="23"/>
      <c r="D25" s="3"/>
      <c r="E25" s="15"/>
      <c r="F25" s="53"/>
      <c r="G25" s="87"/>
      <c r="H25" s="88"/>
      <c r="I25" s="88"/>
      <c r="J25" s="88"/>
      <c r="K25" s="93">
        <f>K31-100</f>
        <v>3887</v>
      </c>
      <c r="L25" s="109" t="s">
        <v>23</v>
      </c>
      <c r="M25" s="109"/>
      <c r="N25" s="140" t="s">
        <v>5</v>
      </c>
      <c r="O25" s="140">
        <v>17.5</v>
      </c>
      <c r="P25" s="140">
        <v>13.625</v>
      </c>
      <c r="Q25" s="119" t="s">
        <v>40</v>
      </c>
      <c r="R25" s="120"/>
      <c r="S25" s="121">
        <f>K13</f>
        <v>2294</v>
      </c>
      <c r="T25" s="124">
        <f>K25</f>
        <v>3887</v>
      </c>
      <c r="U25" s="174">
        <f>V25*0.1589873</f>
        <v>23.848095</v>
      </c>
      <c r="V25" s="143">
        <v>150</v>
      </c>
      <c r="W25" s="69"/>
      <c r="X25" s="1"/>
      <c r="Y25" s="1"/>
      <c r="Z25" s="162"/>
      <c r="AA25" s="1"/>
      <c r="AB25" s="25"/>
      <c r="AC25" s="26"/>
      <c r="AD25" s="1"/>
      <c r="AE25" s="27"/>
      <c r="AF25" s="27"/>
      <c r="AG25" s="27"/>
      <c r="AH25" s="27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</row>
    <row r="26" spans="2:69" ht="18" customHeight="1">
      <c r="B26" s="9"/>
      <c r="C26" s="23"/>
      <c r="D26" s="3"/>
      <c r="E26" s="89"/>
      <c r="F26" s="58"/>
      <c r="G26" s="3"/>
      <c r="H26" s="3"/>
      <c r="I26" s="3"/>
      <c r="J26" s="3"/>
      <c r="K26" s="27"/>
      <c r="N26" s="141"/>
      <c r="O26" s="141"/>
      <c r="P26" s="141"/>
      <c r="Q26" s="127">
        <f>R26*0.1589873</f>
        <v>133.01630770229767</v>
      </c>
      <c r="R26" s="128">
        <f>(0.0009714*(T25-K18)*3.28084*(O25^2-P25^2))*1.2+(0.0009714*(K18-K13)*3.28084*(18.5^2-P25^2))+(0.0009714*(100)*3.28084*(18.5^2-5.875^2))</f>
        <v>836.647378138365</v>
      </c>
      <c r="S26" s="122"/>
      <c r="T26" s="125"/>
      <c r="U26" s="174"/>
      <c r="V26" s="144"/>
      <c r="W26" s="69"/>
      <c r="X26" s="1"/>
      <c r="Y26" s="1"/>
      <c r="Z26" s="162"/>
      <c r="AA26" s="1"/>
      <c r="AB26" s="25"/>
      <c r="AC26" s="26"/>
      <c r="AD26" s="1"/>
      <c r="AE26" s="27"/>
      <c r="AF26" s="27"/>
      <c r="AG26" s="27"/>
      <c r="AH26" s="27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</row>
    <row r="27" spans="2:69" ht="18" customHeight="1">
      <c r="B27" s="9"/>
      <c r="C27" s="23"/>
      <c r="D27" s="3"/>
      <c r="E27" s="89"/>
      <c r="F27" s="58"/>
      <c r="G27" s="15"/>
      <c r="H27" s="54"/>
      <c r="I27" s="54"/>
      <c r="J27" s="54"/>
      <c r="K27" s="27"/>
      <c r="L27" s="33"/>
      <c r="M27" s="33"/>
      <c r="N27" s="141"/>
      <c r="O27" s="141"/>
      <c r="P27" s="141"/>
      <c r="Q27" s="127"/>
      <c r="R27" s="129"/>
      <c r="S27" s="122"/>
      <c r="T27" s="125"/>
      <c r="U27" s="174"/>
      <c r="V27" s="144"/>
      <c r="W27" s="69"/>
      <c r="X27" s="1"/>
      <c r="Y27" s="1"/>
      <c r="Z27" s="162"/>
      <c r="AA27" s="1"/>
      <c r="AB27" s="25"/>
      <c r="AC27" s="26"/>
      <c r="AD27" s="1"/>
      <c r="AE27" s="27"/>
      <c r="AF27" s="27"/>
      <c r="AG27" s="27"/>
      <c r="AH27" s="27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</row>
    <row r="28" spans="2:69" ht="18" customHeight="1">
      <c r="B28" s="9"/>
      <c r="C28" s="23"/>
      <c r="D28" s="3"/>
      <c r="E28" s="89"/>
      <c r="F28" s="58"/>
      <c r="L28" s="91"/>
      <c r="M28" s="92"/>
      <c r="N28" s="141"/>
      <c r="O28" s="141"/>
      <c r="P28" s="141"/>
      <c r="Q28" s="127"/>
      <c r="R28" s="130"/>
      <c r="S28" s="123"/>
      <c r="T28" s="126"/>
      <c r="U28" s="174"/>
      <c r="V28" s="144"/>
      <c r="W28" s="69"/>
      <c r="X28" s="1"/>
      <c r="Y28" s="1"/>
      <c r="Z28" s="162"/>
      <c r="AA28" s="1"/>
      <c r="AB28" s="25"/>
      <c r="AC28" s="26"/>
      <c r="AD28" s="1"/>
      <c r="AE28" s="27"/>
      <c r="AF28" s="27"/>
      <c r="AG28" s="27"/>
      <c r="AH28" s="27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</row>
    <row r="29" spans="2:69" ht="18" customHeight="1">
      <c r="B29" s="9"/>
      <c r="C29" s="23"/>
      <c r="D29" s="3"/>
      <c r="E29" s="89"/>
      <c r="F29" s="58"/>
      <c r="G29" s="15"/>
      <c r="H29" s="54"/>
      <c r="I29" s="54"/>
      <c r="J29" s="54"/>
      <c r="K29" s="93"/>
      <c r="L29" s="91"/>
      <c r="M29" s="92"/>
      <c r="N29" s="141"/>
      <c r="O29" s="141"/>
      <c r="P29" s="141"/>
      <c r="Q29" s="119" t="s">
        <v>20</v>
      </c>
      <c r="R29" s="120"/>
      <c r="S29" s="121">
        <f>K25</f>
        <v>3887</v>
      </c>
      <c r="T29" s="124">
        <f>K31</f>
        <v>3987</v>
      </c>
      <c r="U29" s="174"/>
      <c r="V29" s="144"/>
      <c r="W29" s="69"/>
      <c r="X29" s="1"/>
      <c r="Y29" s="1"/>
      <c r="Z29" s="162"/>
      <c r="AA29" s="1"/>
      <c r="AB29" s="25"/>
      <c r="AC29" s="26"/>
      <c r="AD29" s="1"/>
      <c r="AE29" s="27"/>
      <c r="AF29" s="27"/>
      <c r="AG29" s="27"/>
      <c r="AH29" s="27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</row>
    <row r="30" spans="2:69" ht="18" customHeight="1">
      <c r="B30" s="9"/>
      <c r="C30" s="23"/>
      <c r="D30" s="3"/>
      <c r="E30" s="89"/>
      <c r="F30" s="58"/>
      <c r="K30" s="83"/>
      <c r="N30" s="141"/>
      <c r="O30" s="141"/>
      <c r="P30" s="141"/>
      <c r="Q30" s="127">
        <f>R30*0.1589873</f>
        <v>11.0580220056952</v>
      </c>
      <c r="R30" s="128">
        <f>1.2*0.0009714*(T29-S29)*3.28084*(O25^2-P25^2)+0.0009714*48*3.28084*12.375^2</f>
        <v>69.55286369222699</v>
      </c>
      <c r="S30" s="122"/>
      <c r="T30" s="125"/>
      <c r="U30" s="174"/>
      <c r="V30" s="144"/>
      <c r="W30" s="69"/>
      <c r="X30" s="1"/>
      <c r="Y30" s="1"/>
      <c r="Z30" s="162"/>
      <c r="AA30" s="1"/>
      <c r="AB30" s="25"/>
      <c r="AC30" s="26"/>
      <c r="AD30" s="1"/>
      <c r="AE30" s="27"/>
      <c r="AF30" s="27"/>
      <c r="AG30" s="27"/>
      <c r="AH30" s="27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</row>
    <row r="31" spans="2:69" ht="18" customHeight="1">
      <c r="B31" s="9"/>
      <c r="C31" s="23"/>
      <c r="D31" s="3"/>
      <c r="E31" s="89"/>
      <c r="F31" s="58"/>
      <c r="G31" s="15"/>
      <c r="H31" s="54"/>
      <c r="I31" s="54"/>
      <c r="J31" s="54"/>
      <c r="K31" s="82">
        <v>3987</v>
      </c>
      <c r="L31" s="57" t="s">
        <v>22</v>
      </c>
      <c r="M31" s="33"/>
      <c r="N31" s="141"/>
      <c r="O31" s="141"/>
      <c r="P31" s="141"/>
      <c r="Q31" s="127"/>
      <c r="R31" s="129"/>
      <c r="S31" s="122"/>
      <c r="T31" s="125"/>
      <c r="U31" s="174"/>
      <c r="V31" s="144"/>
      <c r="W31" s="69"/>
      <c r="X31" s="1"/>
      <c r="Y31" s="90"/>
      <c r="Z31" s="162"/>
      <c r="AA31" s="1"/>
      <c r="AB31" s="25"/>
      <c r="AC31" s="26"/>
      <c r="AD31" s="1"/>
      <c r="AE31" s="27"/>
      <c r="AF31" s="27"/>
      <c r="AG31" s="27"/>
      <c r="AH31" s="27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</row>
    <row r="32" spans="2:69" ht="18" customHeight="1">
      <c r="B32" s="9"/>
      <c r="C32" s="23"/>
      <c r="D32" s="15"/>
      <c r="E32" s="15"/>
      <c r="F32" s="3"/>
      <c r="G32" s="3"/>
      <c r="H32" s="3"/>
      <c r="I32" s="3"/>
      <c r="J32" s="3"/>
      <c r="K32" s="81"/>
      <c r="L32" s="22"/>
      <c r="M32" s="22"/>
      <c r="N32" s="141"/>
      <c r="O32" s="141"/>
      <c r="P32" s="141"/>
      <c r="Q32" s="127"/>
      <c r="R32" s="130"/>
      <c r="S32" s="123"/>
      <c r="T32" s="126"/>
      <c r="U32" s="174"/>
      <c r="V32" s="144"/>
      <c r="W32" s="69"/>
      <c r="X32" s="1"/>
      <c r="Y32" s="1"/>
      <c r="Z32" s="162"/>
      <c r="AA32" s="1"/>
      <c r="AB32" s="25"/>
      <c r="AC32" s="26"/>
      <c r="AD32" s="1"/>
      <c r="AE32" s="27"/>
      <c r="AF32" s="27"/>
      <c r="AG32" s="27"/>
      <c r="AH32" s="27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</row>
    <row r="33" spans="2:69" ht="18" customHeight="1">
      <c r="B33" s="9"/>
      <c r="C33" s="23"/>
      <c r="D33" s="15"/>
      <c r="E33" s="15"/>
      <c r="F33" s="3"/>
      <c r="G33" s="3"/>
      <c r="H33" s="3"/>
      <c r="J33" s="3"/>
      <c r="K33" s="10"/>
      <c r="L33" s="11"/>
      <c r="M33" s="11"/>
      <c r="N33" s="140"/>
      <c r="O33" s="140"/>
      <c r="P33" s="140"/>
      <c r="Q33" s="119"/>
      <c r="R33" s="120"/>
      <c r="S33" s="134"/>
      <c r="T33" s="137"/>
      <c r="U33" s="131"/>
      <c r="V33" s="143"/>
      <c r="W33" s="69"/>
      <c r="X33" s="1"/>
      <c r="Y33" s="1"/>
      <c r="Z33" s="1"/>
      <c r="AA33" s="1"/>
      <c r="AB33" s="25"/>
      <c r="AC33" s="26"/>
      <c r="AD33" s="1"/>
      <c r="AE33" s="27"/>
      <c r="AF33" s="27"/>
      <c r="AG33" s="27"/>
      <c r="AH33" s="27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</row>
    <row r="34" spans="2:69" ht="18" customHeight="1">
      <c r="B34" s="9"/>
      <c r="C34" s="23"/>
      <c r="D34" s="15"/>
      <c r="E34" s="15"/>
      <c r="F34" s="3"/>
      <c r="G34" s="3"/>
      <c r="H34" s="3"/>
      <c r="J34" s="3"/>
      <c r="K34" s="10"/>
      <c r="L34" s="11"/>
      <c r="M34" s="11"/>
      <c r="N34" s="141"/>
      <c r="O34" s="141"/>
      <c r="P34" s="141"/>
      <c r="Q34" s="127"/>
      <c r="R34" s="128"/>
      <c r="S34" s="135"/>
      <c r="T34" s="138"/>
      <c r="U34" s="132"/>
      <c r="V34" s="144"/>
      <c r="W34" s="69"/>
      <c r="X34" s="1"/>
      <c r="Y34" s="1"/>
      <c r="Z34" s="1"/>
      <c r="AA34" s="1"/>
      <c r="AB34" s="25"/>
      <c r="AC34" s="26"/>
      <c r="AD34" s="1"/>
      <c r="AE34" s="27"/>
      <c r="AF34" s="27"/>
      <c r="AG34" s="27"/>
      <c r="AH34" s="27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</row>
    <row r="35" spans="2:69" ht="18" customHeight="1">
      <c r="B35" s="9"/>
      <c r="C35" s="23"/>
      <c r="D35" s="15"/>
      <c r="E35" s="15"/>
      <c r="F35" s="3"/>
      <c r="G35" s="3"/>
      <c r="H35" s="3"/>
      <c r="I35" s="15"/>
      <c r="J35" s="3"/>
      <c r="K35" s="10"/>
      <c r="L35" s="11"/>
      <c r="M35" s="11"/>
      <c r="N35" s="141"/>
      <c r="O35" s="141"/>
      <c r="P35" s="141"/>
      <c r="Q35" s="127"/>
      <c r="R35" s="129"/>
      <c r="S35" s="135"/>
      <c r="T35" s="138"/>
      <c r="U35" s="132"/>
      <c r="V35" s="144"/>
      <c r="W35" s="69"/>
      <c r="X35" s="1"/>
      <c r="Y35" s="1"/>
      <c r="Z35" s="1"/>
      <c r="AA35" s="1"/>
      <c r="AB35" s="25"/>
      <c r="AC35" s="26"/>
      <c r="AD35" s="1"/>
      <c r="AE35" s="27"/>
      <c r="AF35" s="27"/>
      <c r="AG35" s="27"/>
      <c r="AH35" s="27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</row>
    <row r="36" spans="2:69" ht="18" customHeight="1">
      <c r="B36" s="9"/>
      <c r="C36" s="23"/>
      <c r="D36" s="15"/>
      <c r="E36" s="15"/>
      <c r="F36" s="3"/>
      <c r="G36" s="3"/>
      <c r="H36" s="3"/>
      <c r="I36" s="15"/>
      <c r="J36" s="3"/>
      <c r="K36" s="10"/>
      <c r="L36" s="11"/>
      <c r="M36" s="11"/>
      <c r="N36" s="141"/>
      <c r="O36" s="141"/>
      <c r="P36" s="141"/>
      <c r="Q36" s="127"/>
      <c r="R36" s="130"/>
      <c r="S36" s="136"/>
      <c r="T36" s="139"/>
      <c r="U36" s="132"/>
      <c r="V36" s="144"/>
      <c r="W36" s="69"/>
      <c r="X36" s="1"/>
      <c r="Y36" s="1"/>
      <c r="Z36" s="1"/>
      <c r="AA36" s="1"/>
      <c r="AB36" s="25"/>
      <c r="AC36" s="26"/>
      <c r="AD36" s="1"/>
      <c r="AE36" s="27"/>
      <c r="AF36" s="27"/>
      <c r="AG36" s="27"/>
      <c r="AH36" s="27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</row>
    <row r="37" spans="2:69" ht="18" customHeight="1">
      <c r="B37" s="9"/>
      <c r="C37" s="23"/>
      <c r="D37" s="15"/>
      <c r="E37" s="15"/>
      <c r="F37" s="3"/>
      <c r="G37" s="3"/>
      <c r="H37" s="3"/>
      <c r="I37" s="15"/>
      <c r="J37" s="3"/>
      <c r="K37" s="10"/>
      <c r="L37" s="11"/>
      <c r="M37" s="11"/>
      <c r="N37" s="141"/>
      <c r="O37" s="141"/>
      <c r="P37" s="141"/>
      <c r="Q37" s="119"/>
      <c r="R37" s="120"/>
      <c r="S37" s="121"/>
      <c r="T37" s="124"/>
      <c r="U37" s="132"/>
      <c r="V37" s="144"/>
      <c r="W37" s="70"/>
      <c r="X37" s="1"/>
      <c r="Y37" s="1"/>
      <c r="Z37" s="1"/>
      <c r="AA37" s="1"/>
      <c r="AB37" s="25"/>
      <c r="AC37" s="26"/>
      <c r="AD37" s="1"/>
      <c r="AE37" s="27"/>
      <c r="AF37" s="27"/>
      <c r="AG37" s="27"/>
      <c r="AH37" s="27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</row>
    <row r="38" spans="2:69" ht="18" customHeight="1">
      <c r="B38" s="9"/>
      <c r="C38" s="23"/>
      <c r="D38" s="15"/>
      <c r="E38" s="15"/>
      <c r="F38" s="3"/>
      <c r="G38" s="3"/>
      <c r="H38" s="3"/>
      <c r="I38" s="15"/>
      <c r="J38" s="3"/>
      <c r="K38" s="81"/>
      <c r="L38" s="109"/>
      <c r="M38" s="109"/>
      <c r="N38" s="141"/>
      <c r="O38" s="141"/>
      <c r="P38" s="141"/>
      <c r="Q38" s="127"/>
      <c r="R38" s="128"/>
      <c r="S38" s="122"/>
      <c r="T38" s="125"/>
      <c r="U38" s="132"/>
      <c r="V38" s="144"/>
      <c r="W38" s="70"/>
      <c r="X38" s="1"/>
      <c r="Y38" s="1"/>
      <c r="Z38" s="1"/>
      <c r="AA38" s="1"/>
      <c r="AB38" s="25"/>
      <c r="AC38" s="26"/>
      <c r="AD38" s="1"/>
      <c r="AE38" s="27"/>
      <c r="AF38" s="27"/>
      <c r="AG38" s="27"/>
      <c r="AH38" s="27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</row>
    <row r="39" spans="2:69" ht="18" customHeight="1">
      <c r="B39" s="9"/>
      <c r="C39" s="23"/>
      <c r="D39" s="15"/>
      <c r="E39" s="15"/>
      <c r="F39" s="3"/>
      <c r="G39" s="3"/>
      <c r="H39" s="3"/>
      <c r="I39" s="15"/>
      <c r="J39" s="3"/>
      <c r="K39" s="10"/>
      <c r="L39" s="33"/>
      <c r="M39" s="33"/>
      <c r="N39" s="141"/>
      <c r="O39" s="141"/>
      <c r="P39" s="141"/>
      <c r="Q39" s="127"/>
      <c r="R39" s="129"/>
      <c r="S39" s="122"/>
      <c r="T39" s="125"/>
      <c r="U39" s="132"/>
      <c r="V39" s="144"/>
      <c r="W39" s="70"/>
      <c r="X39" s="1"/>
      <c r="Y39" s="1"/>
      <c r="Z39" s="1"/>
      <c r="AA39" s="1"/>
      <c r="AB39" s="25"/>
      <c r="AC39" s="26"/>
      <c r="AD39" s="1"/>
      <c r="AE39" s="27"/>
      <c r="AF39" s="27"/>
      <c r="AG39" s="27"/>
      <c r="AH39" s="27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</row>
    <row r="40" spans="2:69" ht="18" customHeight="1">
      <c r="B40" s="9"/>
      <c r="C40" s="23"/>
      <c r="D40" s="15"/>
      <c r="E40" s="15"/>
      <c r="F40" s="3"/>
      <c r="G40" s="3"/>
      <c r="H40" s="3"/>
      <c r="I40" s="15"/>
      <c r="J40" s="3"/>
      <c r="K40" s="10"/>
      <c r="L40" s="16"/>
      <c r="M40" s="60"/>
      <c r="N40" s="141"/>
      <c r="O40" s="141"/>
      <c r="P40" s="141"/>
      <c r="Q40" s="127"/>
      <c r="R40" s="130"/>
      <c r="S40" s="123"/>
      <c r="T40" s="126"/>
      <c r="U40" s="133"/>
      <c r="V40" s="145"/>
      <c r="W40" s="70"/>
      <c r="X40" s="1"/>
      <c r="Y40" s="1"/>
      <c r="Z40" s="24"/>
      <c r="AA40" s="1"/>
      <c r="AB40" s="25"/>
      <c r="AC40" s="26"/>
      <c r="AD40" s="1"/>
      <c r="AE40" s="27"/>
      <c r="AF40" s="27"/>
      <c r="AG40" s="27"/>
      <c r="AH40" s="27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</row>
    <row r="41" spans="2:69" ht="18" customHeight="1">
      <c r="B41" s="9"/>
      <c r="C41" s="23"/>
      <c r="D41" s="15"/>
      <c r="E41" s="15"/>
      <c r="F41" s="3"/>
      <c r="G41" s="3"/>
      <c r="H41" s="3"/>
      <c r="I41" s="15"/>
      <c r="J41" s="3"/>
      <c r="K41" s="81"/>
      <c r="L41" s="109"/>
      <c r="M41" s="109"/>
      <c r="N41" s="140"/>
      <c r="O41" s="140"/>
      <c r="P41" s="140"/>
      <c r="Q41" s="119"/>
      <c r="R41" s="120"/>
      <c r="S41" s="134"/>
      <c r="T41" s="137"/>
      <c r="U41" s="131"/>
      <c r="V41" s="143"/>
      <c r="W41" s="69"/>
      <c r="X41" s="1"/>
      <c r="Y41" s="1"/>
      <c r="Z41" s="1"/>
      <c r="AA41" s="1"/>
      <c r="AB41" s="25"/>
      <c r="AC41" s="26"/>
      <c r="AD41" s="1"/>
      <c r="AE41" s="27"/>
      <c r="AF41" s="27"/>
      <c r="AG41" s="27"/>
      <c r="AH41" s="27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</row>
    <row r="42" spans="2:69" ht="18" customHeight="1">
      <c r="B42" s="9"/>
      <c r="C42" s="23"/>
      <c r="D42" s="15"/>
      <c r="E42" s="15"/>
      <c r="F42" s="3"/>
      <c r="G42" s="3"/>
      <c r="H42" s="3"/>
      <c r="I42" s="15"/>
      <c r="J42" s="3"/>
      <c r="K42" s="10"/>
      <c r="L42" s="109"/>
      <c r="M42" s="109"/>
      <c r="N42" s="141"/>
      <c r="O42" s="141"/>
      <c r="P42" s="141"/>
      <c r="Q42" s="127"/>
      <c r="R42" s="128"/>
      <c r="S42" s="135"/>
      <c r="T42" s="138"/>
      <c r="U42" s="132"/>
      <c r="V42" s="144"/>
      <c r="W42" s="69"/>
      <c r="X42" s="1"/>
      <c r="Y42" s="1"/>
      <c r="Z42" s="1"/>
      <c r="AA42" s="1"/>
      <c r="AB42" s="25"/>
      <c r="AC42" s="26"/>
      <c r="AD42" s="1"/>
      <c r="AE42" s="27"/>
      <c r="AF42" s="27"/>
      <c r="AG42" s="27"/>
      <c r="AH42" s="27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</row>
    <row r="43" spans="2:69" ht="18" customHeight="1">
      <c r="B43" s="9"/>
      <c r="C43" s="23"/>
      <c r="D43" s="15"/>
      <c r="E43" s="15"/>
      <c r="F43" s="3"/>
      <c r="G43" s="3"/>
      <c r="H43" s="3"/>
      <c r="I43" s="15"/>
      <c r="J43" s="3"/>
      <c r="K43" s="10"/>
      <c r="L43" s="11"/>
      <c r="M43" s="11"/>
      <c r="N43" s="141"/>
      <c r="O43" s="141"/>
      <c r="P43" s="141"/>
      <c r="Q43" s="127"/>
      <c r="R43" s="129"/>
      <c r="S43" s="135"/>
      <c r="T43" s="138"/>
      <c r="U43" s="132"/>
      <c r="V43" s="144"/>
      <c r="W43" s="69"/>
      <c r="X43" s="1"/>
      <c r="Y43" s="1"/>
      <c r="Z43" s="1"/>
      <c r="AA43" s="1"/>
      <c r="AB43" s="25"/>
      <c r="AC43" s="26"/>
      <c r="AD43" s="1"/>
      <c r="AE43" s="27"/>
      <c r="AF43" s="27"/>
      <c r="AG43" s="27"/>
      <c r="AH43" s="27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</row>
    <row r="44" spans="2:69" ht="18" customHeight="1">
      <c r="B44" s="9"/>
      <c r="C44" s="23"/>
      <c r="D44" s="15"/>
      <c r="E44" s="15"/>
      <c r="F44" s="3"/>
      <c r="G44" s="3"/>
      <c r="H44" s="3"/>
      <c r="I44" s="15"/>
      <c r="J44" s="3"/>
      <c r="K44" s="82"/>
      <c r="L44" s="57"/>
      <c r="M44" s="33"/>
      <c r="N44" s="141"/>
      <c r="O44" s="141"/>
      <c r="P44" s="141"/>
      <c r="Q44" s="127"/>
      <c r="R44" s="130"/>
      <c r="S44" s="136"/>
      <c r="T44" s="139"/>
      <c r="U44" s="132"/>
      <c r="V44" s="144"/>
      <c r="W44" s="69"/>
      <c r="X44" s="1"/>
      <c r="Y44" s="1"/>
      <c r="Z44" s="1"/>
      <c r="AA44" s="1"/>
      <c r="AB44" s="25"/>
      <c r="AC44" s="26"/>
      <c r="AD44" s="1"/>
      <c r="AE44" s="27"/>
      <c r="AF44" s="27"/>
      <c r="AG44" s="27"/>
      <c r="AH44" s="27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</row>
    <row r="45" spans="2:69" ht="18" customHeight="1">
      <c r="B45" s="9"/>
      <c r="C45" s="15"/>
      <c r="D45" s="15"/>
      <c r="E45" s="15"/>
      <c r="F45" s="3"/>
      <c r="G45" s="3"/>
      <c r="H45" s="3"/>
      <c r="I45" s="15"/>
      <c r="J45" s="3"/>
      <c r="K45" s="10"/>
      <c r="L45" s="11"/>
      <c r="M45" s="11"/>
      <c r="N45" s="141"/>
      <c r="O45" s="141"/>
      <c r="P45" s="141"/>
      <c r="Q45" s="119"/>
      <c r="R45" s="120"/>
      <c r="S45" s="121"/>
      <c r="T45" s="124"/>
      <c r="U45" s="132"/>
      <c r="V45" s="144"/>
      <c r="W45" s="70"/>
      <c r="X45" s="1"/>
      <c r="Y45" s="1"/>
      <c r="Z45" s="1"/>
      <c r="AA45" s="1"/>
      <c r="AB45" s="25"/>
      <c r="AC45" s="26"/>
      <c r="AD45" s="1"/>
      <c r="AE45" s="27"/>
      <c r="AF45" s="27"/>
      <c r="AG45" s="27"/>
      <c r="AH45" s="27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</row>
    <row r="46" spans="2:69" ht="18" customHeight="1">
      <c r="B46" s="9"/>
      <c r="C46" s="15"/>
      <c r="D46" s="15"/>
      <c r="E46" s="15"/>
      <c r="F46" s="3"/>
      <c r="G46" s="3"/>
      <c r="H46" s="3"/>
      <c r="I46" s="15"/>
      <c r="J46" s="3"/>
      <c r="K46" s="10"/>
      <c r="L46" s="109"/>
      <c r="M46" s="109"/>
      <c r="N46" s="141"/>
      <c r="O46" s="141"/>
      <c r="P46" s="141"/>
      <c r="Q46" s="127"/>
      <c r="R46" s="128"/>
      <c r="S46" s="122"/>
      <c r="T46" s="125"/>
      <c r="U46" s="132"/>
      <c r="V46" s="144"/>
      <c r="W46" s="70"/>
      <c r="X46" s="1"/>
      <c r="Y46" s="1"/>
      <c r="Z46" s="1"/>
      <c r="AA46" s="1"/>
      <c r="AB46" s="25"/>
      <c r="AC46" s="26"/>
      <c r="AD46" s="1"/>
      <c r="AE46" s="27"/>
      <c r="AF46" s="27"/>
      <c r="AG46" s="27"/>
      <c r="AH46" s="27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</row>
    <row r="47" spans="2:69" ht="18" customHeight="1">
      <c r="B47" s="9"/>
      <c r="C47" s="15"/>
      <c r="D47" s="15"/>
      <c r="E47" s="15"/>
      <c r="F47" s="3"/>
      <c r="G47" s="3"/>
      <c r="H47" s="3"/>
      <c r="I47" s="15"/>
      <c r="J47" s="3"/>
      <c r="K47" s="10"/>
      <c r="L47" s="33"/>
      <c r="M47" s="33"/>
      <c r="N47" s="141"/>
      <c r="O47" s="141"/>
      <c r="P47" s="141"/>
      <c r="Q47" s="127"/>
      <c r="R47" s="129"/>
      <c r="S47" s="122"/>
      <c r="T47" s="125"/>
      <c r="U47" s="132"/>
      <c r="V47" s="144"/>
      <c r="W47" s="70"/>
      <c r="X47" s="1"/>
      <c r="Y47" s="1"/>
      <c r="Z47" s="1"/>
      <c r="AA47" s="1"/>
      <c r="AB47" s="25"/>
      <c r="AC47" s="26"/>
      <c r="AD47" s="1"/>
      <c r="AE47" s="27"/>
      <c r="AF47" s="27"/>
      <c r="AG47" s="27"/>
      <c r="AH47" s="27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</row>
    <row r="48" spans="2:69" ht="18" customHeight="1">
      <c r="B48" s="9"/>
      <c r="C48" s="15"/>
      <c r="D48" s="15"/>
      <c r="E48" s="15"/>
      <c r="F48" s="3"/>
      <c r="G48" s="3"/>
      <c r="H48" s="3"/>
      <c r="I48" s="15"/>
      <c r="J48" s="3"/>
      <c r="K48" s="10"/>
      <c r="L48" s="16"/>
      <c r="M48" s="60"/>
      <c r="N48" s="142"/>
      <c r="O48" s="142"/>
      <c r="P48" s="142"/>
      <c r="Q48" s="127"/>
      <c r="R48" s="130"/>
      <c r="S48" s="123"/>
      <c r="T48" s="126"/>
      <c r="U48" s="133"/>
      <c r="V48" s="145"/>
      <c r="W48" s="70"/>
      <c r="X48" s="1"/>
      <c r="Y48" s="1"/>
      <c r="Z48" s="162"/>
      <c r="AA48" s="1"/>
      <c r="AB48" s="25"/>
      <c r="AC48" s="26"/>
      <c r="AD48" s="1"/>
      <c r="AE48" s="27"/>
      <c r="AF48" s="27"/>
      <c r="AG48" s="27"/>
      <c r="AH48" s="27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</row>
    <row r="49" spans="2:69" ht="18" customHeight="1">
      <c r="B49" s="9"/>
      <c r="C49" s="15"/>
      <c r="D49" s="15"/>
      <c r="E49" s="15"/>
      <c r="F49" s="3"/>
      <c r="G49" s="3"/>
      <c r="H49" s="3"/>
      <c r="I49" s="15"/>
      <c r="J49" s="3"/>
      <c r="K49" s="10"/>
      <c r="N49" s="3"/>
      <c r="O49" s="3"/>
      <c r="P49" s="3"/>
      <c r="Q49" s="3"/>
      <c r="R49" s="3"/>
      <c r="S49" s="3"/>
      <c r="T49" s="3"/>
      <c r="U49" s="3"/>
      <c r="V49" s="3"/>
      <c r="W49" s="70"/>
      <c r="X49" s="1"/>
      <c r="Y49" s="1"/>
      <c r="Z49" s="162"/>
      <c r="AA49" s="1"/>
      <c r="AB49" s="25"/>
      <c r="AC49" s="26"/>
      <c r="AD49" s="1"/>
      <c r="AE49" s="1"/>
      <c r="AF49" s="27"/>
      <c r="AG49" s="27"/>
      <c r="AH49" s="27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</row>
    <row r="50" spans="2:69" ht="18" customHeight="1">
      <c r="B50" s="9"/>
      <c r="C50" s="15"/>
      <c r="D50" s="15"/>
      <c r="E50" s="15"/>
      <c r="F50" s="3"/>
      <c r="G50" s="3"/>
      <c r="H50" s="3"/>
      <c r="I50" s="15"/>
      <c r="J50" s="3"/>
      <c r="K50" s="10"/>
      <c r="L50" s="10"/>
      <c r="M50" s="11"/>
      <c r="N50" s="66" t="s">
        <v>2</v>
      </c>
      <c r="O50" s="176" t="s">
        <v>6</v>
      </c>
      <c r="P50" s="177"/>
      <c r="Q50" s="177"/>
      <c r="R50" s="177"/>
      <c r="S50" s="177"/>
      <c r="T50" s="177"/>
      <c r="U50" s="177"/>
      <c r="V50" s="178"/>
      <c r="W50" s="70"/>
      <c r="X50" s="1"/>
      <c r="Y50" s="1"/>
      <c r="Z50" s="162"/>
      <c r="AA50" s="1"/>
      <c r="AB50" s="25"/>
      <c r="AC50" s="26"/>
      <c r="AD50" s="1"/>
      <c r="AE50" s="27"/>
      <c r="AF50" s="27"/>
      <c r="AG50" s="27"/>
      <c r="AH50" s="27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</row>
    <row r="51" spans="2:69" ht="18" customHeight="1">
      <c r="B51" s="9"/>
      <c r="C51" s="15"/>
      <c r="D51" s="15"/>
      <c r="E51" s="15"/>
      <c r="F51" s="3"/>
      <c r="G51" s="3"/>
      <c r="H51" s="3"/>
      <c r="I51" s="15"/>
      <c r="J51" s="3"/>
      <c r="K51" s="10"/>
      <c r="L51" s="179"/>
      <c r="M51" s="180"/>
      <c r="N51" s="181" t="s">
        <v>3</v>
      </c>
      <c r="O51" s="184" t="s">
        <v>30</v>
      </c>
      <c r="P51" s="185"/>
      <c r="Q51" s="185"/>
      <c r="R51" s="185"/>
      <c r="S51" s="185"/>
      <c r="T51" s="185"/>
      <c r="U51" s="185"/>
      <c r="V51" s="186"/>
      <c r="W51" s="70"/>
      <c r="X51" s="1"/>
      <c r="Y51" s="1"/>
      <c r="Z51" s="162"/>
      <c r="AA51" s="1"/>
      <c r="AB51" s="25"/>
      <c r="AC51" s="26"/>
      <c r="AD51" s="1"/>
      <c r="AE51" s="27"/>
      <c r="AF51" s="27"/>
      <c r="AG51" s="27"/>
      <c r="AH51" s="27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</row>
    <row r="52" spans="2:69" ht="17.25" customHeight="1">
      <c r="B52" s="9"/>
      <c r="C52" s="15"/>
      <c r="D52" s="15"/>
      <c r="E52" s="15"/>
      <c r="F52" s="3"/>
      <c r="G52" s="3"/>
      <c r="H52" s="3"/>
      <c r="I52" s="15"/>
      <c r="J52" s="3"/>
      <c r="K52" s="10"/>
      <c r="L52" s="11"/>
      <c r="M52" s="65"/>
      <c r="N52" s="182"/>
      <c r="O52" s="113" t="s">
        <v>35</v>
      </c>
      <c r="P52" s="114"/>
      <c r="Q52" s="114"/>
      <c r="R52" s="114"/>
      <c r="S52" s="114"/>
      <c r="T52" s="114"/>
      <c r="U52" s="114"/>
      <c r="V52" s="115"/>
      <c r="W52" s="70"/>
      <c r="X52" s="1"/>
      <c r="Y52" s="1"/>
      <c r="Z52" s="162"/>
      <c r="AA52" s="1"/>
      <c r="AB52" s="25"/>
      <c r="AC52" s="26"/>
      <c r="AD52" s="1"/>
      <c r="AE52" s="27"/>
      <c r="AF52" s="27"/>
      <c r="AG52" s="27"/>
      <c r="AH52" s="27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</row>
    <row r="53" spans="2:69" ht="17.25" customHeight="1">
      <c r="B53" s="9"/>
      <c r="C53" s="15"/>
      <c r="D53" s="15"/>
      <c r="E53" s="15"/>
      <c r="F53" s="3"/>
      <c r="G53" s="3"/>
      <c r="H53" s="3"/>
      <c r="I53" s="15"/>
      <c r="J53" s="3"/>
      <c r="K53" s="10"/>
      <c r="L53" s="11"/>
      <c r="M53" s="65"/>
      <c r="N53" s="182"/>
      <c r="O53" s="110" t="s">
        <v>21</v>
      </c>
      <c r="P53" s="111"/>
      <c r="Q53" s="111"/>
      <c r="R53" s="111"/>
      <c r="S53" s="111"/>
      <c r="T53" s="111"/>
      <c r="U53" s="111"/>
      <c r="V53" s="112"/>
      <c r="W53" s="70"/>
      <c r="X53" s="1"/>
      <c r="Y53" s="1"/>
      <c r="Z53" s="162"/>
      <c r="AA53" s="1"/>
      <c r="AB53" s="25"/>
      <c r="AC53" s="26"/>
      <c r="AD53" s="1"/>
      <c r="AE53" s="27"/>
      <c r="AF53" s="27"/>
      <c r="AG53" s="27"/>
      <c r="AH53" s="27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</row>
    <row r="54" spans="2:69" ht="18" customHeight="1">
      <c r="B54" s="9"/>
      <c r="C54" s="15"/>
      <c r="D54" s="15"/>
      <c r="E54" s="15"/>
      <c r="F54" s="3"/>
      <c r="G54" s="3"/>
      <c r="H54" s="3"/>
      <c r="I54" s="15"/>
      <c r="J54" s="3"/>
      <c r="K54" s="10"/>
      <c r="L54" s="11"/>
      <c r="M54" s="65"/>
      <c r="N54" s="183"/>
      <c r="O54" s="116" t="s">
        <v>32</v>
      </c>
      <c r="P54" s="117"/>
      <c r="Q54" s="117"/>
      <c r="R54" s="117"/>
      <c r="S54" s="117"/>
      <c r="T54" s="117"/>
      <c r="U54" s="117"/>
      <c r="V54" s="118"/>
      <c r="W54" s="70"/>
      <c r="X54" s="1"/>
      <c r="Y54" s="1"/>
      <c r="Z54" s="162"/>
      <c r="AA54" s="1"/>
      <c r="AB54" s="25"/>
      <c r="AC54" s="26"/>
      <c r="AD54" s="1"/>
      <c r="AE54" s="27"/>
      <c r="AF54" s="1"/>
      <c r="AG54" s="1"/>
      <c r="AH54" s="1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</row>
    <row r="55" spans="2:69" ht="18" customHeight="1">
      <c r="B55" s="9"/>
      <c r="C55" s="15"/>
      <c r="D55" s="15"/>
      <c r="E55" s="15"/>
      <c r="F55" s="3"/>
      <c r="G55" s="3"/>
      <c r="H55" s="3"/>
      <c r="I55" s="15"/>
      <c r="J55" s="3"/>
      <c r="K55" s="10"/>
      <c r="L55" s="11"/>
      <c r="M55" s="65"/>
      <c r="N55" s="94" t="s">
        <v>4</v>
      </c>
      <c r="O55" s="97" t="s">
        <v>29</v>
      </c>
      <c r="P55" s="98"/>
      <c r="Q55" s="98"/>
      <c r="R55" s="98"/>
      <c r="S55" s="98"/>
      <c r="T55" s="98"/>
      <c r="U55" s="98"/>
      <c r="V55" s="99"/>
      <c r="W55" s="70"/>
      <c r="X55" s="1"/>
      <c r="Y55" s="1"/>
      <c r="Z55" s="24"/>
      <c r="AA55" s="1"/>
      <c r="AB55" s="25"/>
      <c r="AC55" s="26"/>
      <c r="AD55" s="1"/>
      <c r="AE55" s="27"/>
      <c r="AF55" s="1"/>
      <c r="AG55" s="1"/>
      <c r="AH55" s="1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</row>
    <row r="56" spans="2:69" ht="18" customHeight="1">
      <c r="B56" s="9"/>
      <c r="C56" s="15"/>
      <c r="D56" s="15"/>
      <c r="E56" s="15"/>
      <c r="F56" s="3"/>
      <c r="G56" s="3"/>
      <c r="H56" s="3"/>
      <c r="I56" s="15"/>
      <c r="J56" s="3"/>
      <c r="K56" s="10"/>
      <c r="L56" s="11"/>
      <c r="M56" s="65"/>
      <c r="N56" s="95"/>
      <c r="O56" s="113" t="s">
        <v>36</v>
      </c>
      <c r="P56" s="114"/>
      <c r="Q56" s="114"/>
      <c r="R56" s="114"/>
      <c r="S56" s="114"/>
      <c r="T56" s="114"/>
      <c r="U56" s="114"/>
      <c r="V56" s="115"/>
      <c r="W56" s="70"/>
      <c r="X56" s="1"/>
      <c r="Y56" s="1"/>
      <c r="Z56" s="24"/>
      <c r="AA56" s="1"/>
      <c r="AB56" s="25"/>
      <c r="AC56" s="26"/>
      <c r="AD56" s="1"/>
      <c r="AE56" s="27"/>
      <c r="AF56" s="1"/>
      <c r="AG56" s="1"/>
      <c r="AH56" s="1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</row>
    <row r="57" spans="2:69" ht="18" customHeight="1">
      <c r="B57" s="9"/>
      <c r="C57" s="15"/>
      <c r="D57" s="15"/>
      <c r="E57" s="15"/>
      <c r="F57" s="3"/>
      <c r="G57" s="3"/>
      <c r="H57" s="3"/>
      <c r="I57" s="15"/>
      <c r="J57" s="3"/>
      <c r="K57" s="10"/>
      <c r="L57" s="11"/>
      <c r="M57" s="11"/>
      <c r="N57" s="95"/>
      <c r="O57" s="110" t="s">
        <v>21</v>
      </c>
      <c r="P57" s="111"/>
      <c r="Q57" s="111"/>
      <c r="R57" s="111"/>
      <c r="S57" s="111"/>
      <c r="T57" s="111"/>
      <c r="U57" s="111"/>
      <c r="V57" s="112"/>
      <c r="W57" s="70"/>
      <c r="X57" s="1"/>
      <c r="Y57" s="1"/>
      <c r="Z57" s="24"/>
      <c r="AA57" s="1"/>
      <c r="AB57" s="25"/>
      <c r="AC57" s="26"/>
      <c r="AD57" s="1"/>
      <c r="AE57" s="27"/>
      <c r="AF57" s="1"/>
      <c r="AG57" s="1"/>
      <c r="AH57" s="1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</row>
    <row r="58" spans="2:69" ht="18" customHeight="1">
      <c r="B58" s="9"/>
      <c r="C58" s="15"/>
      <c r="D58" s="15"/>
      <c r="E58" s="15"/>
      <c r="F58" s="3"/>
      <c r="G58" s="3"/>
      <c r="H58" s="3"/>
      <c r="I58" s="15"/>
      <c r="J58" s="3"/>
      <c r="K58" s="10"/>
      <c r="L58" s="11"/>
      <c r="M58" s="11"/>
      <c r="N58" s="96"/>
      <c r="O58" s="116" t="s">
        <v>33</v>
      </c>
      <c r="P58" s="117"/>
      <c r="Q58" s="117"/>
      <c r="R58" s="117"/>
      <c r="S58" s="117"/>
      <c r="T58" s="117"/>
      <c r="U58" s="117"/>
      <c r="V58" s="118"/>
      <c r="W58" s="70"/>
      <c r="X58" s="1"/>
      <c r="Y58" s="1"/>
      <c r="Z58" s="24"/>
      <c r="AA58" s="1"/>
      <c r="AB58" s="25"/>
      <c r="AC58" s="26"/>
      <c r="AD58" s="1"/>
      <c r="AE58" s="27"/>
      <c r="AF58" s="1"/>
      <c r="AG58" s="1"/>
      <c r="AH58" s="1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</row>
    <row r="59" spans="2:69" ht="18" customHeight="1">
      <c r="B59" s="9"/>
      <c r="C59" s="15"/>
      <c r="D59" s="15"/>
      <c r="E59" s="15"/>
      <c r="F59" s="3"/>
      <c r="G59" s="3"/>
      <c r="H59" s="3"/>
      <c r="I59" s="15"/>
      <c r="J59" s="3"/>
      <c r="K59" s="82"/>
      <c r="L59" s="57"/>
      <c r="M59" s="33"/>
      <c r="N59" s="94" t="s">
        <v>7</v>
      </c>
      <c r="O59" s="184" t="s">
        <v>31</v>
      </c>
      <c r="P59" s="185"/>
      <c r="Q59" s="185"/>
      <c r="R59" s="185"/>
      <c r="S59" s="185"/>
      <c r="T59" s="185"/>
      <c r="U59" s="185"/>
      <c r="V59" s="186"/>
      <c r="W59" s="70"/>
      <c r="X59" s="1"/>
      <c r="Y59" s="1"/>
      <c r="Z59" s="24"/>
      <c r="AA59" s="1"/>
      <c r="AB59" s="25"/>
      <c r="AC59" s="26"/>
      <c r="AD59" s="1"/>
      <c r="AE59" s="27"/>
      <c r="AF59" s="1"/>
      <c r="AG59" s="1"/>
      <c r="AH59" s="1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</row>
    <row r="60" spans="2:69" ht="18" customHeight="1">
      <c r="B60" s="9"/>
      <c r="C60" s="15"/>
      <c r="D60" s="15"/>
      <c r="E60" s="15"/>
      <c r="F60" s="3"/>
      <c r="G60" s="15"/>
      <c r="H60" s="15"/>
      <c r="I60" s="15"/>
      <c r="J60" s="15"/>
      <c r="M60" s="65"/>
      <c r="N60" s="95"/>
      <c r="O60" s="113" t="s">
        <v>28</v>
      </c>
      <c r="P60" s="114"/>
      <c r="Q60" s="114"/>
      <c r="R60" s="114"/>
      <c r="S60" s="114"/>
      <c r="T60" s="114"/>
      <c r="U60" s="114"/>
      <c r="V60" s="115"/>
      <c r="W60" s="70"/>
      <c r="X60" s="1"/>
      <c r="Y60" s="1"/>
      <c r="Z60" s="162"/>
      <c r="AA60" s="1"/>
      <c r="AB60" s="25"/>
      <c r="AC60" s="26"/>
      <c r="AD60" s="1"/>
      <c r="AE60" s="27"/>
      <c r="AF60" s="1"/>
      <c r="AG60" s="1"/>
      <c r="AH60" s="1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</row>
    <row r="61" spans="2:69" ht="18" customHeight="1">
      <c r="B61" s="9"/>
      <c r="C61" s="15"/>
      <c r="D61" s="15"/>
      <c r="E61" s="15"/>
      <c r="F61" s="3"/>
      <c r="G61" s="15"/>
      <c r="H61" s="15"/>
      <c r="I61" s="15"/>
      <c r="J61" s="15"/>
      <c r="M61" s="65"/>
      <c r="N61" s="95"/>
      <c r="O61" s="110" t="s">
        <v>25</v>
      </c>
      <c r="P61" s="111"/>
      <c r="Q61" s="111"/>
      <c r="R61" s="111"/>
      <c r="S61" s="111"/>
      <c r="T61" s="111"/>
      <c r="U61" s="111"/>
      <c r="V61" s="112"/>
      <c r="W61" s="70"/>
      <c r="X61" s="1"/>
      <c r="Y61" s="1"/>
      <c r="Z61" s="162"/>
      <c r="AA61" s="1"/>
      <c r="AB61" s="25"/>
      <c r="AC61" s="26"/>
      <c r="AD61" s="1"/>
      <c r="AE61" s="27"/>
      <c r="AF61" s="1"/>
      <c r="AG61" s="1"/>
      <c r="AH61" s="1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</row>
    <row r="62" spans="2:69" ht="15.75">
      <c r="B62" s="9"/>
      <c r="C62" s="15"/>
      <c r="D62" s="15"/>
      <c r="E62" s="3"/>
      <c r="F62" s="3"/>
      <c r="G62" s="15"/>
      <c r="H62" s="15"/>
      <c r="I62" s="15"/>
      <c r="J62" s="37"/>
      <c r="M62" s="65"/>
      <c r="N62" s="96"/>
      <c r="O62" s="116" t="s">
        <v>34</v>
      </c>
      <c r="P62" s="117"/>
      <c r="Q62" s="117"/>
      <c r="R62" s="117"/>
      <c r="S62" s="117"/>
      <c r="T62" s="117"/>
      <c r="U62" s="117"/>
      <c r="V62" s="118"/>
      <c r="W62" s="70"/>
      <c r="X62" s="1"/>
      <c r="Y62" s="1"/>
      <c r="Z62" s="162"/>
      <c r="AA62" s="1"/>
      <c r="AB62" s="25"/>
      <c r="AC62" s="26"/>
      <c r="AD62" s="1"/>
      <c r="AE62" s="27"/>
      <c r="AF62" s="1"/>
      <c r="AG62" s="1"/>
      <c r="AH62" s="1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</row>
    <row r="63" spans="2:69" ht="15.75">
      <c r="B63" s="9"/>
      <c r="C63" s="15"/>
      <c r="D63" s="15"/>
      <c r="E63" s="3"/>
      <c r="F63" s="3"/>
      <c r="G63" s="61"/>
      <c r="H63" s="61"/>
      <c r="I63" s="61"/>
      <c r="J63" s="61"/>
      <c r="K63" s="62"/>
      <c r="L63" s="63"/>
      <c r="M63" s="64"/>
      <c r="N63" s="94"/>
      <c r="O63" s="184"/>
      <c r="P63" s="185"/>
      <c r="Q63" s="185"/>
      <c r="R63" s="185"/>
      <c r="S63" s="185"/>
      <c r="T63" s="185"/>
      <c r="U63" s="185"/>
      <c r="V63" s="186"/>
      <c r="W63" s="70"/>
      <c r="X63" s="1"/>
      <c r="Y63" s="1"/>
      <c r="Z63" s="162"/>
      <c r="AA63" s="1"/>
      <c r="AB63" s="25"/>
      <c r="AC63" s="26"/>
      <c r="AD63" s="1"/>
      <c r="AE63" s="27"/>
      <c r="AF63" s="1"/>
      <c r="AG63" s="1"/>
      <c r="AH63" s="1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</row>
    <row r="64" spans="2:69" ht="15.75">
      <c r="B64" s="9"/>
      <c r="C64" s="15"/>
      <c r="D64" s="15"/>
      <c r="E64" s="3"/>
      <c r="F64" s="3"/>
      <c r="G64" s="61"/>
      <c r="H64" s="61"/>
      <c r="I64" s="61"/>
      <c r="J64" s="61"/>
      <c r="K64" s="75"/>
      <c r="L64" s="63"/>
      <c r="M64" s="64"/>
      <c r="N64" s="95"/>
      <c r="O64" s="113"/>
      <c r="P64" s="114"/>
      <c r="Q64" s="114"/>
      <c r="R64" s="114"/>
      <c r="S64" s="114"/>
      <c r="T64" s="114"/>
      <c r="U64" s="114"/>
      <c r="V64" s="115"/>
      <c r="W64" s="70"/>
      <c r="X64" s="1"/>
      <c r="Y64" s="1"/>
      <c r="Z64" s="162"/>
      <c r="AA64" s="1"/>
      <c r="AB64" s="25"/>
      <c r="AC64" s="26"/>
      <c r="AD64" s="1"/>
      <c r="AE64" s="27"/>
      <c r="AF64" s="1"/>
      <c r="AG64" s="1"/>
      <c r="AH64" s="1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</row>
    <row r="65" spans="2:69" ht="18" customHeight="1">
      <c r="B65" s="9"/>
      <c r="C65" s="3"/>
      <c r="D65" s="3"/>
      <c r="E65" s="3"/>
      <c r="F65" s="3"/>
      <c r="G65" s="61"/>
      <c r="H65" s="61"/>
      <c r="I65" s="61"/>
      <c r="J65" s="61"/>
      <c r="K65" s="75"/>
      <c r="L65" s="63"/>
      <c r="M65" s="64"/>
      <c r="N65" s="96"/>
      <c r="O65" s="116"/>
      <c r="P65" s="117"/>
      <c r="Q65" s="117"/>
      <c r="R65" s="117"/>
      <c r="S65" s="117"/>
      <c r="T65" s="117"/>
      <c r="U65" s="117"/>
      <c r="V65" s="118"/>
      <c r="W65" s="70"/>
      <c r="X65" s="1"/>
      <c r="Y65" s="1"/>
      <c r="Z65" s="162"/>
      <c r="AA65" s="1"/>
      <c r="AB65" s="25"/>
      <c r="AC65" s="26"/>
      <c r="AD65" s="1"/>
      <c r="AE65" s="27"/>
      <c r="AF65" s="1"/>
      <c r="AG65" s="1"/>
      <c r="AH65" s="1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</row>
    <row r="66" spans="2:69" ht="15.75">
      <c r="B66" s="9"/>
      <c r="C66" s="15"/>
      <c r="D66" s="15"/>
      <c r="E66" s="3"/>
      <c r="F66" s="3"/>
      <c r="G66" s="61"/>
      <c r="H66" s="61"/>
      <c r="I66" s="61"/>
      <c r="J66" s="61"/>
      <c r="K66" s="62"/>
      <c r="L66" s="63"/>
      <c r="M66" s="64"/>
      <c r="N66" s="94"/>
      <c r="O66" s="184"/>
      <c r="P66" s="185"/>
      <c r="Q66" s="185"/>
      <c r="R66" s="185"/>
      <c r="S66" s="185"/>
      <c r="T66" s="185"/>
      <c r="U66" s="185"/>
      <c r="V66" s="186"/>
      <c r="W66" s="70"/>
      <c r="X66" s="1"/>
      <c r="Y66" s="1"/>
      <c r="Z66" s="162"/>
      <c r="AA66" s="1"/>
      <c r="AB66" s="25"/>
      <c r="AC66" s="26"/>
      <c r="AD66" s="1"/>
      <c r="AE66" s="27"/>
      <c r="AF66" s="1"/>
      <c r="AG66" s="1"/>
      <c r="AH66" s="1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</row>
    <row r="67" spans="2:69" ht="15.75">
      <c r="B67" s="9"/>
      <c r="C67" s="15"/>
      <c r="D67" s="15"/>
      <c r="E67" s="3"/>
      <c r="F67" s="3"/>
      <c r="G67" s="61"/>
      <c r="H67" s="61"/>
      <c r="I67" s="61"/>
      <c r="J67" s="61"/>
      <c r="K67" s="86"/>
      <c r="L67" s="63"/>
      <c r="M67" s="64"/>
      <c r="N67" s="95"/>
      <c r="O67" s="113"/>
      <c r="P67" s="114"/>
      <c r="Q67" s="114"/>
      <c r="R67" s="114"/>
      <c r="S67" s="114"/>
      <c r="T67" s="114"/>
      <c r="U67" s="114"/>
      <c r="V67" s="115"/>
      <c r="W67" s="70"/>
      <c r="X67" s="1"/>
      <c r="Y67" s="1"/>
      <c r="Z67" s="162"/>
      <c r="AA67" s="1"/>
      <c r="AB67" s="25"/>
      <c r="AC67" s="26"/>
      <c r="AD67" s="1"/>
      <c r="AE67" s="27"/>
      <c r="AF67" s="1"/>
      <c r="AG67" s="1"/>
      <c r="AH67" s="1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</row>
    <row r="68" spans="2:69" ht="18" customHeight="1">
      <c r="B68" s="9"/>
      <c r="C68" s="3"/>
      <c r="D68" s="3"/>
      <c r="E68" s="3"/>
      <c r="F68" s="3"/>
      <c r="G68" s="61"/>
      <c r="H68" s="61"/>
      <c r="I68" s="61"/>
      <c r="J68" s="61"/>
      <c r="K68" s="86"/>
      <c r="L68" s="63"/>
      <c r="M68" s="64"/>
      <c r="N68" s="96"/>
      <c r="O68" s="116"/>
      <c r="P68" s="117"/>
      <c r="Q68" s="117"/>
      <c r="R68" s="117"/>
      <c r="S68" s="117"/>
      <c r="T68" s="117"/>
      <c r="U68" s="117"/>
      <c r="V68" s="118"/>
      <c r="W68" s="70"/>
      <c r="X68" s="1"/>
      <c r="Y68" s="1"/>
      <c r="Z68" s="162"/>
      <c r="AA68" s="1"/>
      <c r="AB68" s="25"/>
      <c r="AC68" s="26"/>
      <c r="AD68" s="1"/>
      <c r="AE68" s="27"/>
      <c r="AF68" s="1"/>
      <c r="AG68" s="1"/>
      <c r="AH68" s="1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</row>
    <row r="69" spans="2:69" ht="15.75">
      <c r="B69" s="9"/>
      <c r="C69" s="15"/>
      <c r="D69" s="15"/>
      <c r="E69" s="3"/>
      <c r="F69" s="3"/>
      <c r="G69" s="61"/>
      <c r="H69" s="61"/>
      <c r="I69" s="61"/>
      <c r="J69" s="61"/>
      <c r="K69" s="62"/>
      <c r="L69" s="63"/>
      <c r="M69" s="64"/>
      <c r="N69" s="94"/>
      <c r="O69" s="97"/>
      <c r="P69" s="98"/>
      <c r="Q69" s="98"/>
      <c r="R69" s="98"/>
      <c r="S69" s="98"/>
      <c r="T69" s="98"/>
      <c r="U69" s="98"/>
      <c r="V69" s="99"/>
      <c r="W69" s="70"/>
      <c r="X69" s="1"/>
      <c r="Y69" s="1"/>
      <c r="Z69" s="162"/>
      <c r="AA69" s="1"/>
      <c r="AB69" s="25"/>
      <c r="AC69" s="26"/>
      <c r="AD69" s="1"/>
      <c r="AE69" s="27"/>
      <c r="AF69" s="1"/>
      <c r="AG69" s="1"/>
      <c r="AH69" s="1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</row>
    <row r="70" spans="2:69" ht="15.75">
      <c r="B70" s="9"/>
      <c r="C70" s="15"/>
      <c r="D70" s="15"/>
      <c r="E70" s="3"/>
      <c r="F70" s="3"/>
      <c r="G70" s="61"/>
      <c r="H70" s="61"/>
      <c r="I70" s="61"/>
      <c r="J70" s="61"/>
      <c r="K70" s="86"/>
      <c r="L70" s="63"/>
      <c r="M70" s="64"/>
      <c r="N70" s="95"/>
      <c r="O70" s="100"/>
      <c r="P70" s="101"/>
      <c r="Q70" s="101"/>
      <c r="R70" s="101"/>
      <c r="S70" s="101"/>
      <c r="T70" s="101"/>
      <c r="U70" s="101"/>
      <c r="V70" s="102"/>
      <c r="W70" s="70"/>
      <c r="X70" s="1"/>
      <c r="Y70" s="1"/>
      <c r="Z70" s="162"/>
      <c r="AA70" s="1"/>
      <c r="AB70" s="25"/>
      <c r="AC70" s="26"/>
      <c r="AD70" s="1"/>
      <c r="AE70" s="27"/>
      <c r="AF70" s="1"/>
      <c r="AG70" s="1"/>
      <c r="AH70" s="1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</row>
    <row r="71" spans="2:69" ht="18" customHeight="1">
      <c r="B71" s="9"/>
      <c r="C71" s="3"/>
      <c r="D71" s="3"/>
      <c r="E71" s="3"/>
      <c r="F71" s="3"/>
      <c r="G71" s="61"/>
      <c r="H71" s="61"/>
      <c r="I71" s="61"/>
      <c r="J71" s="61"/>
      <c r="K71" s="86"/>
      <c r="L71" s="63"/>
      <c r="M71" s="64"/>
      <c r="N71" s="96"/>
      <c r="O71" s="103"/>
      <c r="P71" s="104"/>
      <c r="Q71" s="104"/>
      <c r="R71" s="104"/>
      <c r="S71" s="104"/>
      <c r="T71" s="104"/>
      <c r="U71" s="104"/>
      <c r="V71" s="105"/>
      <c r="W71" s="70"/>
      <c r="X71" s="1"/>
      <c r="Y71" s="1"/>
      <c r="Z71" s="162"/>
      <c r="AA71" s="1"/>
      <c r="AB71" s="25"/>
      <c r="AC71" s="26"/>
      <c r="AD71" s="1"/>
      <c r="AE71" s="27"/>
      <c r="AF71" s="1"/>
      <c r="AG71" s="1"/>
      <c r="AH71" s="1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</row>
    <row r="72" spans="2:69" ht="18" customHeight="1">
      <c r="B72" s="9"/>
      <c r="C72" s="3"/>
      <c r="D72" s="3"/>
      <c r="E72" s="3"/>
      <c r="F72" s="3"/>
      <c r="G72" s="61"/>
      <c r="H72" s="61"/>
      <c r="I72" s="61"/>
      <c r="J72" s="61"/>
      <c r="K72" s="75"/>
      <c r="L72" s="63"/>
      <c r="M72" s="63"/>
      <c r="N72" s="11"/>
      <c r="O72" s="33"/>
      <c r="P72" s="33"/>
      <c r="Q72" s="33"/>
      <c r="R72" s="33"/>
      <c r="S72" s="33"/>
      <c r="T72" s="33"/>
      <c r="U72" s="33"/>
      <c r="V72" s="33"/>
      <c r="W72" s="70"/>
      <c r="X72" s="1"/>
      <c r="Y72" s="1"/>
      <c r="Z72" s="162"/>
      <c r="AA72" s="1"/>
      <c r="AB72" s="25"/>
      <c r="AC72" s="26"/>
      <c r="AD72" s="1"/>
      <c r="AE72" s="27"/>
      <c r="AF72" s="1"/>
      <c r="AG72" s="1"/>
      <c r="AH72" s="1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</row>
    <row r="73" spans="2:69" ht="18" customHeight="1">
      <c r="B73" s="9"/>
      <c r="C73" s="3"/>
      <c r="D73" s="3"/>
      <c r="E73" s="3"/>
      <c r="F73" s="3"/>
      <c r="G73" s="3"/>
      <c r="H73" s="3"/>
      <c r="I73" s="3"/>
      <c r="J73" s="3"/>
      <c r="K73" s="10"/>
      <c r="L73" s="11"/>
      <c r="M73" s="11"/>
      <c r="N73" s="187"/>
      <c r="O73" s="187"/>
      <c r="P73" s="187"/>
      <c r="Q73" s="187"/>
      <c r="R73" s="187"/>
      <c r="S73" s="187"/>
      <c r="T73" s="187"/>
      <c r="U73" s="187"/>
      <c r="V73" s="187"/>
      <c r="W73" s="70"/>
      <c r="X73" s="1"/>
      <c r="Y73" s="1"/>
      <c r="Z73" s="162"/>
      <c r="AA73" s="1"/>
      <c r="AB73" s="25"/>
      <c r="AC73" s="26"/>
      <c r="AD73" s="1"/>
      <c r="AE73" s="27"/>
      <c r="AF73" s="1"/>
      <c r="AG73" s="1"/>
      <c r="AH73" s="1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</row>
    <row r="74" spans="2:69" ht="18" customHeight="1">
      <c r="B74" s="9"/>
      <c r="C74" s="3"/>
      <c r="D74" s="3"/>
      <c r="E74" s="3"/>
      <c r="F74" s="3"/>
      <c r="G74" s="3"/>
      <c r="H74" s="3"/>
      <c r="I74" s="3"/>
      <c r="J74" s="3"/>
      <c r="K74" s="33"/>
      <c r="L74" s="11"/>
      <c r="M74" s="11"/>
      <c r="N74" s="187"/>
      <c r="O74" s="187"/>
      <c r="P74" s="187"/>
      <c r="Q74" s="187"/>
      <c r="R74" s="187"/>
      <c r="S74" s="187"/>
      <c r="T74" s="187"/>
      <c r="U74" s="187"/>
      <c r="V74" s="187"/>
      <c r="W74" s="71"/>
      <c r="X74" s="1"/>
      <c r="Y74" s="1"/>
      <c r="Z74" s="162"/>
      <c r="AA74" s="1"/>
      <c r="AB74" s="25"/>
      <c r="AC74" s="26"/>
      <c r="AD74" s="1"/>
      <c r="AE74" s="27"/>
      <c r="AF74" s="1"/>
      <c r="AG74" s="1"/>
      <c r="AH74" s="1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</row>
    <row r="75" spans="2:69" ht="18" customHeight="1" thickBot="1">
      <c r="B75" s="41"/>
      <c r="C75" s="42"/>
      <c r="D75" s="42"/>
      <c r="E75" s="42"/>
      <c r="F75" s="42"/>
      <c r="G75" s="42"/>
      <c r="H75" s="42"/>
      <c r="I75" s="42"/>
      <c r="J75" s="42"/>
      <c r="K75" s="43"/>
      <c r="L75" s="44"/>
      <c r="M75" s="44"/>
      <c r="N75" s="188"/>
      <c r="O75" s="188"/>
      <c r="P75" s="188"/>
      <c r="Q75" s="188"/>
      <c r="R75" s="188"/>
      <c r="S75" s="188"/>
      <c r="T75" s="188"/>
      <c r="U75" s="188"/>
      <c r="V75" s="188"/>
      <c r="W75" s="72"/>
      <c r="X75" s="1"/>
      <c r="Y75" s="1"/>
      <c r="Z75" s="162"/>
      <c r="AA75" s="1"/>
      <c r="AB75" s="25"/>
      <c r="AC75" s="26"/>
      <c r="AD75" s="1"/>
      <c r="AE75" s="27"/>
      <c r="AF75" s="1"/>
      <c r="AG75" s="1"/>
      <c r="AH75" s="1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</row>
    <row r="76" spans="2:69" ht="18" customHeight="1" thickTop="1">
      <c r="B76" s="3"/>
      <c r="C76" s="3"/>
      <c r="D76" s="3"/>
      <c r="E76" s="3"/>
      <c r="F76" s="3"/>
      <c r="G76" s="3"/>
      <c r="H76" s="3"/>
      <c r="I76" s="3"/>
      <c r="J76" s="3"/>
      <c r="K76" s="10"/>
      <c r="L76" s="11"/>
      <c r="M76" s="11"/>
      <c r="N76" s="46"/>
      <c r="O76" s="3"/>
      <c r="P76" s="3"/>
      <c r="Q76" s="3"/>
      <c r="R76" s="3"/>
      <c r="S76" s="3"/>
      <c r="T76" s="3"/>
      <c r="U76" s="3"/>
      <c r="V76" s="3"/>
      <c r="W76" s="3"/>
      <c r="X76" s="1"/>
      <c r="Y76" s="1"/>
      <c r="Z76" s="162"/>
      <c r="AA76" s="1"/>
      <c r="AB76" s="25"/>
      <c r="AC76" s="26"/>
      <c r="AD76" s="1"/>
      <c r="AE76" s="27"/>
      <c r="AF76" s="1"/>
      <c r="AG76" s="1"/>
      <c r="AH76" s="1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</row>
    <row r="77" spans="9:69" ht="18" customHeight="1">
      <c r="I77" s="3"/>
      <c r="J77" s="3"/>
      <c r="N77" s="46"/>
      <c r="X77" s="1"/>
      <c r="Y77" s="1"/>
      <c r="Z77" s="162"/>
      <c r="AA77" s="1"/>
      <c r="AB77" s="25"/>
      <c r="AC77" s="26"/>
      <c r="AD77" s="1"/>
      <c r="AE77" s="27"/>
      <c r="AF77" s="1"/>
      <c r="AG77" s="1"/>
      <c r="AH77" s="1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</row>
    <row r="78" spans="9:69" ht="15">
      <c r="I78" s="3"/>
      <c r="J78" s="3"/>
      <c r="N78" s="46"/>
      <c r="X78" s="1"/>
      <c r="Y78" s="1"/>
      <c r="Z78" s="162"/>
      <c r="AA78" s="1"/>
      <c r="AB78" s="25"/>
      <c r="AC78" s="26"/>
      <c r="AD78" s="1"/>
      <c r="AE78" s="27"/>
      <c r="AF78" s="1"/>
      <c r="AG78" s="1"/>
      <c r="AH78" s="1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</row>
    <row r="79" spans="14:66" ht="18" customHeight="1">
      <c r="N79" s="47"/>
      <c r="X79" s="1"/>
      <c r="Y79" s="25"/>
      <c r="Z79" s="26"/>
      <c r="AA79" s="1"/>
      <c r="AB79" s="27"/>
      <c r="AC79" s="27"/>
      <c r="AD79" s="27"/>
      <c r="AE79" s="27"/>
      <c r="AF79" s="1"/>
      <c r="AG79" s="1"/>
      <c r="AH79" s="1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</row>
    <row r="80" spans="24:66" ht="18" customHeight="1">
      <c r="X80" s="1"/>
      <c r="Y80" s="25"/>
      <c r="Z80" s="26"/>
      <c r="AA80" s="1"/>
      <c r="AB80" s="27"/>
      <c r="AC80" s="27"/>
      <c r="AD80" s="27"/>
      <c r="AE80" s="27"/>
      <c r="AF80" s="1"/>
      <c r="AG80" s="1"/>
      <c r="AH80" s="1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</row>
    <row r="81" spans="24:34" ht="18" customHeight="1">
      <c r="X81" s="38"/>
      <c r="Y81" s="38"/>
      <c r="Z81" s="38"/>
      <c r="AA81" s="38"/>
      <c r="AB81" s="27"/>
      <c r="AC81" s="38"/>
      <c r="AD81" s="38"/>
      <c r="AE81" s="38"/>
      <c r="AF81" s="38"/>
      <c r="AG81" s="38"/>
      <c r="AH81" s="38"/>
    </row>
    <row r="82" spans="24:34" ht="15">
      <c r="X82" s="38"/>
      <c r="Y82" s="38"/>
      <c r="Z82" s="38"/>
      <c r="AA82" s="38"/>
      <c r="AB82" s="27"/>
      <c r="AC82" s="38"/>
      <c r="AD82" s="38"/>
      <c r="AE82" s="38"/>
      <c r="AF82" s="38"/>
      <c r="AG82" s="38"/>
      <c r="AH82" s="38"/>
    </row>
    <row r="83" spans="24:34" ht="18" customHeight="1"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</row>
    <row r="84" spans="24:42" ht="18" customHeight="1"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M84" s="39"/>
      <c r="AN84" s="40"/>
      <c r="AO84" s="40"/>
      <c r="AP84" s="40"/>
    </row>
    <row r="85" spans="24:42" ht="18" customHeight="1"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M85" s="39"/>
      <c r="AN85" s="40"/>
      <c r="AO85" s="40"/>
      <c r="AP85" s="40"/>
    </row>
    <row r="86" spans="14:42" ht="18" customHeight="1">
      <c r="N86" s="3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M86" s="39"/>
      <c r="AN86" s="40"/>
      <c r="AO86" s="40"/>
      <c r="AP86" s="40"/>
    </row>
    <row r="87" spans="14:42" ht="18" customHeight="1">
      <c r="N87" s="15"/>
      <c r="O87" s="15"/>
      <c r="P87" s="45"/>
      <c r="Q87" s="45"/>
      <c r="R87" s="45"/>
      <c r="S87" s="45"/>
      <c r="T87" s="45"/>
      <c r="U87" s="45"/>
      <c r="V87" s="45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M87" s="39"/>
      <c r="AN87" s="40"/>
      <c r="AO87" s="40"/>
      <c r="AP87" s="40"/>
    </row>
    <row r="88" spans="14:42" ht="18" customHeight="1">
      <c r="N88" s="3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M88" s="39"/>
      <c r="AN88" s="40"/>
      <c r="AO88" s="40"/>
      <c r="AP88" s="40"/>
    </row>
    <row r="89" spans="24:42" ht="18" customHeight="1"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M89" s="39"/>
      <c r="AN89" s="40"/>
      <c r="AO89" s="40"/>
      <c r="AP89" s="40"/>
    </row>
    <row r="90" spans="24:39" ht="18" customHeight="1"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M90" s="39"/>
    </row>
    <row r="91" spans="24:39" ht="18" customHeight="1"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M91" s="39"/>
    </row>
    <row r="92" spans="24:39" ht="18" customHeight="1"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M92" s="39"/>
    </row>
    <row r="93" spans="24:39" ht="18" customHeight="1"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M93" s="39"/>
    </row>
    <row r="94" spans="24:39" ht="18" customHeight="1"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M94" s="39"/>
    </row>
    <row r="95" spans="24:39" ht="18" customHeight="1"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M95" s="39"/>
    </row>
    <row r="96" spans="24:39" ht="18" customHeight="1"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M96" s="39"/>
    </row>
    <row r="97" spans="24:39" ht="18" customHeight="1"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M97" s="39"/>
    </row>
    <row r="98" spans="24:39" ht="18" customHeight="1"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M98" s="39"/>
    </row>
    <row r="99" spans="24:39" ht="15.75" customHeight="1"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M99" s="39"/>
    </row>
    <row r="100" spans="24:39" ht="15"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M100" s="39"/>
    </row>
    <row r="101" spans="24:39" ht="15.75" customHeight="1"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M101" s="39"/>
    </row>
    <row r="102" spans="24:39" ht="16.5" customHeight="1"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M102" s="39"/>
    </row>
    <row r="103" ht="15" customHeight="1">
      <c r="AM103" s="39"/>
    </row>
    <row r="104" ht="15" customHeight="1">
      <c r="AM104" s="39"/>
    </row>
    <row r="105" ht="15" customHeight="1">
      <c r="AM105" s="39"/>
    </row>
    <row r="106" ht="15" customHeight="1">
      <c r="AM106" s="40"/>
    </row>
    <row r="107" ht="15" customHeight="1">
      <c r="AM107" s="40"/>
    </row>
    <row r="108" ht="15" customHeight="1">
      <c r="AM108" s="40"/>
    </row>
    <row r="109" ht="15" customHeight="1">
      <c r="AM109" s="40"/>
    </row>
    <row r="110" spans="12:39" ht="15">
      <c r="L110" s="4"/>
      <c r="AM110" s="40"/>
    </row>
    <row r="111" ht="15">
      <c r="L111" s="4"/>
    </row>
    <row r="112" spans="12:39" ht="15">
      <c r="L112" s="4"/>
      <c r="AM112" s="39"/>
    </row>
    <row r="113" spans="12:39" ht="15">
      <c r="L113" s="4"/>
      <c r="AM113" s="39"/>
    </row>
    <row r="114" spans="12:39" ht="15">
      <c r="L114" s="4"/>
      <c r="AM114" s="39"/>
    </row>
    <row r="115" spans="12:39" ht="15">
      <c r="L115" s="4"/>
      <c r="AM115" s="39"/>
    </row>
    <row r="116" spans="12:39" ht="15">
      <c r="L116" s="4"/>
      <c r="AM116" s="39"/>
    </row>
    <row r="117" spans="12:39" ht="15">
      <c r="L117" s="4"/>
      <c r="AM117" s="39"/>
    </row>
    <row r="118" spans="12:39" ht="15">
      <c r="L118" s="4"/>
      <c r="AM118" s="39"/>
    </row>
    <row r="119" spans="12:39" ht="15">
      <c r="L119" s="4"/>
      <c r="AM119" s="39"/>
    </row>
    <row r="120" spans="12:39" ht="15">
      <c r="L120" s="4"/>
      <c r="AM120" s="39"/>
    </row>
    <row r="121" spans="12:39" ht="15">
      <c r="L121" s="4"/>
      <c r="AM121" s="39"/>
    </row>
    <row r="122" spans="12:39" ht="15">
      <c r="L122" s="4"/>
      <c r="AM122" s="39"/>
    </row>
    <row r="123" spans="12:39" ht="15">
      <c r="L123" s="4"/>
      <c r="AM123" s="39"/>
    </row>
    <row r="124" spans="12:39" ht="15">
      <c r="L124" s="4"/>
      <c r="AM124" s="39"/>
    </row>
    <row r="125" spans="12:39" ht="15">
      <c r="L125" s="4"/>
      <c r="AM125" s="39"/>
    </row>
    <row r="126" spans="12:39" ht="15">
      <c r="L126" s="4"/>
      <c r="AM126" s="39"/>
    </row>
    <row r="127" spans="12:39" ht="15">
      <c r="L127" s="4"/>
      <c r="AM127" s="39"/>
    </row>
    <row r="128" spans="12:39" ht="15">
      <c r="L128" s="4"/>
      <c r="AM128" s="39"/>
    </row>
    <row r="129" spans="12:39" ht="15">
      <c r="L129" s="4"/>
      <c r="AM129" s="39"/>
    </row>
    <row r="130" spans="12:39" ht="15">
      <c r="L130" s="4"/>
      <c r="AM130" s="39"/>
    </row>
    <row r="131" spans="12:39" ht="15">
      <c r="L131" s="4"/>
      <c r="AM131" s="39"/>
    </row>
    <row r="132" spans="12:39" ht="15" customHeight="1">
      <c r="L132" s="4"/>
      <c r="AM132" s="39"/>
    </row>
    <row r="133" spans="12:39" ht="15">
      <c r="L133" s="4"/>
      <c r="AM133" s="39"/>
    </row>
    <row r="134" spans="12:39" ht="15">
      <c r="L134" s="4"/>
      <c r="AM134" s="39"/>
    </row>
    <row r="135" spans="12:39" ht="15">
      <c r="L135" s="4"/>
      <c r="AM135" s="39"/>
    </row>
    <row r="136" spans="12:39" ht="15" customHeight="1">
      <c r="L136" s="4"/>
      <c r="AM136" s="39"/>
    </row>
    <row r="137" spans="12:39" ht="15" customHeight="1">
      <c r="L137" s="4"/>
      <c r="AM137" s="39"/>
    </row>
    <row r="138" spans="12:39" ht="15">
      <c r="L138" s="4"/>
      <c r="AM138" s="39"/>
    </row>
    <row r="139" spans="12:39" ht="15">
      <c r="L139" s="4"/>
      <c r="AM139" s="39"/>
    </row>
    <row r="140" spans="12:39" ht="15">
      <c r="L140" s="4"/>
      <c r="AM140" s="39"/>
    </row>
    <row r="141" spans="12:39" ht="15">
      <c r="L141" s="4"/>
      <c r="AM141" s="39"/>
    </row>
    <row r="142" spans="12:39" ht="15" customHeight="1">
      <c r="L142" s="4"/>
      <c r="AM142" s="39"/>
    </row>
    <row r="143" spans="12:39" ht="15" customHeight="1">
      <c r="L143" s="4"/>
      <c r="AM143" s="39"/>
    </row>
    <row r="144" spans="12:39" ht="15" customHeight="1">
      <c r="L144" s="4"/>
      <c r="AM144" s="39"/>
    </row>
    <row r="145" spans="12:39" ht="15" customHeight="1">
      <c r="L145" s="4"/>
      <c r="AM145" s="39"/>
    </row>
    <row r="146" spans="12:39" ht="15" customHeight="1">
      <c r="L146" s="4"/>
      <c r="AM146" s="39"/>
    </row>
    <row r="147" spans="12:39" ht="15" customHeight="1">
      <c r="L147" s="4"/>
      <c r="AM147" s="39"/>
    </row>
    <row r="148" spans="12:39" ht="15" customHeight="1">
      <c r="L148" s="4"/>
      <c r="AM148" s="39"/>
    </row>
    <row r="149" spans="12:39" ht="15" customHeight="1">
      <c r="L149" s="4"/>
      <c r="AM149" s="39"/>
    </row>
    <row r="150" spans="12:39" ht="15">
      <c r="L150" s="4"/>
      <c r="AM150" s="39"/>
    </row>
    <row r="151" spans="12:39" ht="15">
      <c r="L151" s="4"/>
      <c r="AM151" s="39"/>
    </row>
    <row r="152" ht="15">
      <c r="L152" s="4"/>
    </row>
    <row r="153" spans="12:39" ht="15">
      <c r="L153" s="4"/>
      <c r="AM153" s="40"/>
    </row>
    <row r="154" spans="12:39" ht="15">
      <c r="L154" s="4"/>
      <c r="AM154" s="40"/>
    </row>
    <row r="155" spans="12:39" ht="15">
      <c r="L155" s="4"/>
      <c r="AM155" s="40"/>
    </row>
    <row r="156" spans="12:39" ht="15">
      <c r="L156" s="4"/>
      <c r="AM156" s="40"/>
    </row>
    <row r="157" spans="12:39" ht="15">
      <c r="L157" s="4"/>
      <c r="AM157" s="40"/>
    </row>
    <row r="158" spans="12:39" ht="15">
      <c r="L158" s="4"/>
      <c r="AM158" s="40"/>
    </row>
    <row r="159" spans="12:39" ht="15">
      <c r="L159" s="4"/>
      <c r="AM159" s="40"/>
    </row>
    <row r="160" spans="12:39" ht="15">
      <c r="L160" s="4"/>
      <c r="AM160" s="40"/>
    </row>
    <row r="161" spans="12:39" ht="15">
      <c r="L161" s="4"/>
      <c r="AM161" s="40"/>
    </row>
    <row r="162" spans="12:39" ht="15">
      <c r="L162" s="4"/>
      <c r="AM162" s="40"/>
    </row>
    <row r="163" spans="12:39" ht="15">
      <c r="L163" s="4"/>
      <c r="AM163" s="40"/>
    </row>
    <row r="164" spans="12:39" ht="15">
      <c r="L164" s="4"/>
      <c r="AM164" s="40"/>
    </row>
    <row r="165" spans="12:39" ht="15">
      <c r="L165" s="4"/>
      <c r="AM165" s="40"/>
    </row>
    <row r="166" spans="12:39" ht="15">
      <c r="L166" s="4"/>
      <c r="AM166" s="40"/>
    </row>
    <row r="167" spans="12:39" ht="15">
      <c r="L167" s="4"/>
      <c r="AM167" s="40"/>
    </row>
    <row r="168" spans="12:39" ht="15">
      <c r="L168" s="4"/>
      <c r="AM168" s="40"/>
    </row>
    <row r="169" spans="12:39" ht="15">
      <c r="L169" s="4"/>
      <c r="AM169" s="40"/>
    </row>
    <row r="170" spans="12:39" ht="15">
      <c r="L170" s="4"/>
      <c r="AM170" s="40"/>
    </row>
    <row r="171" spans="12:39" ht="15">
      <c r="L171" s="4"/>
      <c r="AM171" s="40"/>
    </row>
    <row r="172" spans="12:39" ht="15">
      <c r="L172" s="4"/>
      <c r="AM172" s="40"/>
    </row>
    <row r="173" spans="12:39" ht="15">
      <c r="L173" s="4"/>
      <c r="AM173" s="40"/>
    </row>
    <row r="174" spans="12:39" ht="15">
      <c r="L174" s="4"/>
      <c r="AM174" s="40"/>
    </row>
    <row r="175" spans="12:39" ht="15">
      <c r="L175" s="4"/>
      <c r="AM175" s="40"/>
    </row>
    <row r="176" spans="12:39" ht="15">
      <c r="L176" s="4"/>
      <c r="AM176" s="40"/>
    </row>
    <row r="177" spans="12:39" ht="15">
      <c r="L177" s="4"/>
      <c r="AM177" s="40"/>
    </row>
    <row r="178" spans="12:39" ht="15">
      <c r="L178" s="4"/>
      <c r="AM178" s="40"/>
    </row>
    <row r="179" spans="12:39" ht="15">
      <c r="L179" s="4"/>
      <c r="AM179" s="40"/>
    </row>
    <row r="180" spans="12:39" ht="15">
      <c r="L180" s="4"/>
      <c r="AM180" s="40"/>
    </row>
    <row r="181" spans="12:39" ht="15">
      <c r="L181" s="4"/>
      <c r="AM181" s="40"/>
    </row>
    <row r="182" spans="12:39" ht="15">
      <c r="L182" s="4"/>
      <c r="AM182" s="40"/>
    </row>
    <row r="183" spans="12:39" ht="15">
      <c r="L183" s="4"/>
      <c r="AM183" s="40"/>
    </row>
    <row r="184" spans="12:39" ht="15">
      <c r="L184" s="4"/>
      <c r="AM184" s="40"/>
    </row>
    <row r="185" spans="12:39" ht="15">
      <c r="L185" s="4"/>
      <c r="AM185" s="40"/>
    </row>
    <row r="186" spans="12:39" ht="15">
      <c r="L186" s="4"/>
      <c r="AM186" s="40"/>
    </row>
    <row r="187" spans="12:39" ht="15">
      <c r="L187" s="4"/>
      <c r="AM187" s="40"/>
    </row>
    <row r="188" spans="12:39" ht="15">
      <c r="L188" s="4"/>
      <c r="AM188" s="40"/>
    </row>
    <row r="189" spans="12:39" ht="15">
      <c r="L189" s="4"/>
      <c r="AM189" s="40"/>
    </row>
    <row r="190" spans="12:39" ht="15">
      <c r="L190" s="4"/>
      <c r="AM190" s="40"/>
    </row>
    <row r="191" spans="12:39" ht="15">
      <c r="L191" s="4"/>
      <c r="AM191" s="40"/>
    </row>
    <row r="192" spans="12:39" ht="15">
      <c r="L192" s="4"/>
      <c r="AM192" s="40"/>
    </row>
    <row r="193" spans="12:39" ht="15">
      <c r="L193" s="4"/>
      <c r="AM193" s="40"/>
    </row>
    <row r="194" spans="12:39" ht="15">
      <c r="L194" s="4"/>
      <c r="AM194" s="40"/>
    </row>
    <row r="195" spans="12:39" ht="15">
      <c r="L195" s="4"/>
      <c r="AM195" s="40"/>
    </row>
    <row r="196" spans="12:39" ht="15">
      <c r="L196" s="4"/>
      <c r="AM196" s="40"/>
    </row>
    <row r="197" ht="15">
      <c r="L197" s="4"/>
    </row>
    <row r="198" spans="12:39" ht="15">
      <c r="L198" s="4"/>
      <c r="AM198" s="39"/>
    </row>
    <row r="199" spans="12:39" ht="15">
      <c r="L199" s="4"/>
      <c r="AM199" s="39"/>
    </row>
    <row r="200" spans="12:39" ht="15">
      <c r="L200" s="4"/>
      <c r="AM200" s="39"/>
    </row>
    <row r="201" spans="12:39" ht="15">
      <c r="L201" s="4"/>
      <c r="AM201" s="39"/>
    </row>
    <row r="202" spans="12:39" ht="15">
      <c r="L202" s="4"/>
      <c r="AM202" s="39"/>
    </row>
    <row r="203" spans="12:39" ht="15">
      <c r="L203" s="4"/>
      <c r="AM203" s="39"/>
    </row>
    <row r="204" spans="12:39" ht="15">
      <c r="L204" s="4"/>
      <c r="AM204" s="39"/>
    </row>
    <row r="205" spans="12:39" ht="15">
      <c r="L205" s="4"/>
      <c r="AM205" s="39"/>
    </row>
    <row r="206" spans="12:39" ht="15">
      <c r="L206" s="4"/>
      <c r="AM206" s="39"/>
    </row>
    <row r="207" spans="12:39" ht="15">
      <c r="L207" s="4"/>
      <c r="AM207" s="39"/>
    </row>
    <row r="208" spans="12:39" ht="15">
      <c r="L208" s="4"/>
      <c r="AM208" s="39"/>
    </row>
    <row r="209" spans="12:39" ht="15">
      <c r="L209" s="4"/>
      <c r="AM209" s="39"/>
    </row>
    <row r="210" spans="12:39" ht="15">
      <c r="L210" s="4"/>
      <c r="AM210" s="39"/>
    </row>
    <row r="211" spans="12:39" ht="15">
      <c r="L211" s="4"/>
      <c r="AM211" s="39"/>
    </row>
    <row r="212" spans="12:39" ht="15">
      <c r="L212" s="4"/>
      <c r="AM212" s="39"/>
    </row>
    <row r="213" spans="12:39" ht="15">
      <c r="L213" s="4"/>
      <c r="AM213" s="39"/>
    </row>
    <row r="214" spans="12:39" ht="15">
      <c r="L214" s="4"/>
      <c r="AM214" s="39"/>
    </row>
    <row r="215" spans="12:39" ht="15">
      <c r="L215" s="4"/>
      <c r="AM215" s="39"/>
    </row>
    <row r="216" spans="12:39" ht="15">
      <c r="L216" s="4"/>
      <c r="AM216" s="39"/>
    </row>
    <row r="217" spans="12:39" ht="15">
      <c r="L217" s="4"/>
      <c r="AM217" s="39"/>
    </row>
    <row r="218" spans="12:39" ht="15">
      <c r="L218" s="4"/>
      <c r="AM218" s="39"/>
    </row>
    <row r="219" spans="12:39" ht="15">
      <c r="L219" s="4"/>
      <c r="AM219" s="39"/>
    </row>
    <row r="220" spans="12:39" ht="15">
      <c r="L220" s="4"/>
      <c r="AM220" s="39"/>
    </row>
    <row r="221" spans="12:39" ht="15">
      <c r="L221" s="4"/>
      <c r="AM221" s="39"/>
    </row>
    <row r="222" spans="12:39" ht="15">
      <c r="L222" s="4"/>
      <c r="AM222" s="39"/>
    </row>
    <row r="223" spans="12:39" ht="15">
      <c r="L223" s="4"/>
      <c r="AM223" s="39"/>
    </row>
    <row r="224" spans="12:39" ht="15">
      <c r="L224" s="4"/>
      <c r="AM224" s="39"/>
    </row>
    <row r="225" ht="15">
      <c r="L225" s="4"/>
    </row>
    <row r="226" spans="12:39" ht="15">
      <c r="L226" s="4"/>
      <c r="AM226" s="39"/>
    </row>
    <row r="227" spans="12:39" ht="15">
      <c r="L227" s="4"/>
      <c r="AM227" s="39"/>
    </row>
    <row r="228" spans="12:39" ht="15">
      <c r="L228" s="4"/>
      <c r="AM228" s="39"/>
    </row>
    <row r="229" spans="12:39" ht="15">
      <c r="L229" s="4"/>
      <c r="AM229" s="39"/>
    </row>
    <row r="230" ht="15">
      <c r="AM230" s="39"/>
    </row>
    <row r="231" ht="15">
      <c r="AM231" s="39"/>
    </row>
    <row r="232" ht="15">
      <c r="AM232" s="39"/>
    </row>
    <row r="233" ht="15">
      <c r="AM233" s="39"/>
    </row>
    <row r="234" ht="15">
      <c r="AM234" s="39"/>
    </row>
    <row r="235" ht="15">
      <c r="AM235" s="39"/>
    </row>
    <row r="236" ht="15">
      <c r="AM236" s="39"/>
    </row>
    <row r="237" ht="15">
      <c r="AM237" s="39"/>
    </row>
  </sheetData>
  <sheetProtection/>
  <mergeCells count="140">
    <mergeCell ref="N59:N62"/>
    <mergeCell ref="T25:T28"/>
    <mergeCell ref="Q26:Q28"/>
    <mergeCell ref="R26:R28"/>
    <mergeCell ref="Q29:R29"/>
    <mergeCell ref="Q37:R37"/>
    <mergeCell ref="S37:S40"/>
    <mergeCell ref="T37:T40"/>
    <mergeCell ref="Z60:Z78"/>
    <mergeCell ref="O62:V62"/>
    <mergeCell ref="O59:V59"/>
    <mergeCell ref="O60:V60"/>
    <mergeCell ref="Z25:Z32"/>
    <mergeCell ref="V41:V48"/>
    <mergeCell ref="Q41:R41"/>
    <mergeCell ref="U25:U32"/>
    <mergeCell ref="V25:V32"/>
    <mergeCell ref="R34:R36"/>
    <mergeCell ref="N63:N65"/>
    <mergeCell ref="O63:V63"/>
    <mergeCell ref="O64:V64"/>
    <mergeCell ref="O65:V65"/>
    <mergeCell ref="N73:V75"/>
    <mergeCell ref="N55:N58"/>
    <mergeCell ref="O55:V55"/>
    <mergeCell ref="O56:V56"/>
    <mergeCell ref="O58:V58"/>
    <mergeCell ref="O66:V66"/>
    <mergeCell ref="L46:M46"/>
    <mergeCell ref="Z48:Z54"/>
    <mergeCell ref="O50:V50"/>
    <mergeCell ref="L51:M51"/>
    <mergeCell ref="N51:N54"/>
    <mergeCell ref="O51:V51"/>
    <mergeCell ref="O52:V52"/>
    <mergeCell ref="L25:M25"/>
    <mergeCell ref="S29:S32"/>
    <mergeCell ref="T29:T32"/>
    <mergeCell ref="Q30:Q32"/>
    <mergeCell ref="R30:R32"/>
    <mergeCell ref="N25:N32"/>
    <mergeCell ref="O25:O32"/>
    <mergeCell ref="P25:P32"/>
    <mergeCell ref="Q25:R25"/>
    <mergeCell ref="S25:S28"/>
    <mergeCell ref="V17:V24"/>
    <mergeCell ref="Q18:Q20"/>
    <mergeCell ref="R18:R20"/>
    <mergeCell ref="Z18:Z24"/>
    <mergeCell ref="Q21:R21"/>
    <mergeCell ref="S21:S24"/>
    <mergeCell ref="T21:T24"/>
    <mergeCell ref="Q22:Q24"/>
    <mergeCell ref="S17:S20"/>
    <mergeCell ref="R22:R24"/>
    <mergeCell ref="T17:T20"/>
    <mergeCell ref="U17:U24"/>
    <mergeCell ref="Q14:Q16"/>
    <mergeCell ref="R14:R16"/>
    <mergeCell ref="L18:M18"/>
    <mergeCell ref="N17:N24"/>
    <mergeCell ref="O17:O24"/>
    <mergeCell ref="P17:P24"/>
    <mergeCell ref="Q17:R17"/>
    <mergeCell ref="L8:M8"/>
    <mergeCell ref="L9:M9"/>
    <mergeCell ref="N9:N16"/>
    <mergeCell ref="O9:O16"/>
    <mergeCell ref="P9:P16"/>
    <mergeCell ref="Q9:R9"/>
    <mergeCell ref="Q10:Q12"/>
    <mergeCell ref="R10:R12"/>
    <mergeCell ref="L12:M12"/>
    <mergeCell ref="L14:M14"/>
    <mergeCell ref="AH4:AH5"/>
    <mergeCell ref="N5:V5"/>
    <mergeCell ref="N6:V6"/>
    <mergeCell ref="Z6:Z16"/>
    <mergeCell ref="N7:N8"/>
    <mergeCell ref="Q7:R7"/>
    <mergeCell ref="U7:V7"/>
    <mergeCell ref="S9:S12"/>
    <mergeCell ref="T9:T12"/>
    <mergeCell ref="U9:U16"/>
    <mergeCell ref="AC4:AD5"/>
    <mergeCell ref="B2:W2"/>
    <mergeCell ref="Z2:AH2"/>
    <mergeCell ref="AJ2:AK2"/>
    <mergeCell ref="B3:K3"/>
    <mergeCell ref="M3:N3"/>
    <mergeCell ref="S3:W3"/>
    <mergeCell ref="AE4:AE5"/>
    <mergeCell ref="AF4:AF5"/>
    <mergeCell ref="AG4:AG5"/>
    <mergeCell ref="Z4:Z5"/>
    <mergeCell ref="AA4:AB5"/>
    <mergeCell ref="V9:V16"/>
    <mergeCell ref="Q13:R13"/>
    <mergeCell ref="S13:S16"/>
    <mergeCell ref="T13:T16"/>
    <mergeCell ref="V33:V40"/>
    <mergeCell ref="L38:M38"/>
    <mergeCell ref="S33:S36"/>
    <mergeCell ref="T33:T36"/>
    <mergeCell ref="Q34:Q36"/>
    <mergeCell ref="N33:N40"/>
    <mergeCell ref="O33:O40"/>
    <mergeCell ref="P33:P40"/>
    <mergeCell ref="Q33:R33"/>
    <mergeCell ref="U33:U40"/>
    <mergeCell ref="L42:M42"/>
    <mergeCell ref="Q38:Q40"/>
    <mergeCell ref="R38:R40"/>
    <mergeCell ref="S41:S44"/>
    <mergeCell ref="T41:T44"/>
    <mergeCell ref="Q42:Q44"/>
    <mergeCell ref="R42:R44"/>
    <mergeCell ref="N41:N48"/>
    <mergeCell ref="O41:O48"/>
    <mergeCell ref="P41:P48"/>
    <mergeCell ref="O67:V67"/>
    <mergeCell ref="O68:V68"/>
    <mergeCell ref="Q45:R45"/>
    <mergeCell ref="S45:S48"/>
    <mergeCell ref="T45:T48"/>
    <mergeCell ref="Q46:Q48"/>
    <mergeCell ref="R46:R48"/>
    <mergeCell ref="O54:V54"/>
    <mergeCell ref="U41:U48"/>
    <mergeCell ref="O61:V61"/>
    <mergeCell ref="N69:N71"/>
    <mergeCell ref="O69:V69"/>
    <mergeCell ref="O70:V70"/>
    <mergeCell ref="O71:V71"/>
    <mergeCell ref="L15:M16"/>
    <mergeCell ref="K15:K16"/>
    <mergeCell ref="L41:M41"/>
    <mergeCell ref="N66:N68"/>
    <mergeCell ref="O53:V53"/>
    <mergeCell ref="O57:V57"/>
  </mergeCells>
  <printOptions/>
  <pageMargins left="0" right="0" top="0" bottom="0" header="0" footer="0"/>
  <pageSetup fitToHeight="1" fitToWidth="1" horizontalDpi="600" verticalDpi="600" orientation="portrait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NTVC</dc:creator>
  <cp:keywords/>
  <dc:description/>
  <cp:lastModifiedBy>Patricia de Barros Rosa</cp:lastModifiedBy>
  <cp:lastPrinted>2013-08-28T11:22:50Z</cp:lastPrinted>
  <dcterms:created xsi:type="dcterms:W3CDTF">2011-09-16T16:46:40Z</dcterms:created>
  <dcterms:modified xsi:type="dcterms:W3CDTF">2017-02-24T20:39:19Z</dcterms:modified>
  <cp:category/>
  <cp:version/>
  <cp:contentType/>
  <cp:contentStatus/>
</cp:coreProperties>
</file>